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F749D7FC-F1FA-479B-8DC8-5634E8EF3F9C}" xr6:coauthVersionLast="47" xr6:coauthVersionMax="47" xr10:uidLastSave="{00000000-0000-0000-0000-000000000000}"/>
  <bookViews>
    <workbookView xWindow="-108" yWindow="-108" windowWidth="23256" windowHeight="13896" tabRatio="700" firstSheet="2" activeTab="2" xr2:uid="{00000000-000D-0000-FFFF-FFFF00000000}"/>
  </bookViews>
  <sheets>
    <sheet name="選択リスト" sheetId="11" state="hidden" r:id="rId1"/>
    <sheet name="入力" sheetId="19" state="hidden" r:id="rId2"/>
    <sheet name="給水装置工事申込書入力用" sheetId="12" r:id="rId3"/>
    <sheet name="リスト" sheetId="20" state="hidden" r:id="rId4"/>
    <sheet name="給水装置工事明細書入力用" sheetId="22" r:id="rId5"/>
    <sheet name="変更履歴" sheetId="18" state="hidden" r:id="rId6"/>
  </sheets>
  <definedNames>
    <definedName name="_xlnm._FilterDatabase" localSheetId="2" hidden="1">給水装置工事申込書入力用!$B$1:$BJ$33</definedName>
    <definedName name="_xlnm.Print_Area" localSheetId="2">給水装置工事申込書入力用!$A$1:$BJ$44</definedName>
    <definedName name="_xlnm.Print_Area" localSheetId="4">給水装置工事明細書入力用!$A$1:$BP$60</definedName>
    <definedName name="_xlnm.Print_Area" localSheetId="0">選択リスト!$A$1:$CL$26</definedName>
    <definedName name="図形1">INDIRECT(#REF!)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7" i="12" l="1"/>
  <c r="AV19" i="19"/>
  <c r="AQ19" i="19"/>
  <c r="AG19" i="19"/>
  <c r="J19" i="19"/>
  <c r="AV18" i="19"/>
  <c r="AG18" i="19"/>
  <c r="J18" i="19"/>
  <c r="AT17" i="19"/>
  <c r="AQ17" i="19"/>
  <c r="AE17" i="19"/>
  <c r="P1" i="12" l="1"/>
  <c r="K1" i="12"/>
  <c r="T39" i="12" l="1"/>
  <c r="N39" i="12"/>
  <c r="I39" i="12"/>
  <c r="C39" i="12"/>
  <c r="T38" i="12"/>
  <c r="N38" i="12"/>
  <c r="I38" i="12"/>
  <c r="C38" i="12"/>
  <c r="BE37" i="12"/>
  <c r="AY37" i="12"/>
  <c r="AS37" i="12"/>
  <c r="AM37" i="12"/>
  <c r="AG37" i="12"/>
  <c r="T37" i="12"/>
  <c r="R37" i="12"/>
  <c r="N37" i="12"/>
  <c r="I37" i="12"/>
  <c r="C37" i="12"/>
  <c r="AH36" i="12"/>
  <c r="R36" i="12"/>
  <c r="N36" i="12"/>
  <c r="I36" i="12"/>
  <c r="C36" i="12"/>
  <c r="AH35" i="12"/>
  <c r="R35" i="12"/>
  <c r="BC34" i="12"/>
  <c r="AT34" i="12"/>
  <c r="AH34" i="12"/>
  <c r="AF34" i="12"/>
  <c r="Z34" i="12"/>
  <c r="R34" i="12"/>
  <c r="AL32" i="12"/>
  <c r="AF32" i="12"/>
  <c r="AF30" i="12"/>
  <c r="A30" i="12"/>
  <c r="AF27" i="12"/>
  <c r="A27" i="12"/>
  <c r="A26" i="12"/>
  <c r="L25" i="12"/>
  <c r="L24" i="12"/>
  <c r="A24" i="12"/>
  <c r="L23" i="12"/>
  <c r="L22" i="12"/>
  <c r="A22" i="12"/>
  <c r="H20" i="12"/>
  <c r="G20" i="12"/>
  <c r="A20" i="12"/>
  <c r="A19" i="12"/>
  <c r="H18" i="12"/>
  <c r="H17" i="12"/>
  <c r="H16" i="12"/>
  <c r="A16" i="12"/>
  <c r="A14" i="12"/>
  <c r="A12" i="12"/>
  <c r="S8" i="12"/>
  <c r="A7" i="12"/>
  <c r="A5" i="12"/>
  <c r="AI2" i="12"/>
  <c r="AA2" i="12"/>
  <c r="U2" i="12"/>
  <c r="O2" i="12"/>
  <c r="I2" i="12"/>
  <c r="C2" i="12"/>
  <c r="BH1" i="12"/>
  <c r="BA1" i="12"/>
  <c r="AB1" i="12"/>
  <c r="F1" i="12"/>
  <c r="A1" i="12"/>
</calcChain>
</file>

<file path=xl/sharedStrings.xml><?xml version="1.0" encoding="utf-8"?>
<sst xmlns="http://schemas.openxmlformats.org/spreadsheetml/2006/main" count="2200" uniqueCount="409">
  <si>
    <t>第</t>
    <rPh sb="0" eb="1">
      <t>ダイ</t>
    </rPh>
    <phoneticPr fontId="2"/>
  </si>
  <si>
    <t>収受</t>
    <rPh sb="0" eb="2">
      <t>シュウジュ</t>
    </rPh>
    <phoneticPr fontId="2"/>
  </si>
  <si>
    <t>年</t>
    <rPh sb="0" eb="1">
      <t>ネン</t>
    </rPh>
    <phoneticPr fontId="2"/>
  </si>
  <si>
    <t>月</t>
    <rPh sb="0" eb="1">
      <t>ガツ</t>
    </rPh>
    <phoneticPr fontId="2"/>
  </si>
  <si>
    <t>日</t>
    <rPh sb="0" eb="1">
      <t>ニチ</t>
    </rPh>
    <phoneticPr fontId="2"/>
  </si>
  <si>
    <t>号</t>
    <rPh sb="0" eb="1">
      <t>ゴウ</t>
    </rPh>
    <phoneticPr fontId="2"/>
  </si>
  <si>
    <t>水栓番号</t>
    <rPh sb="0" eb="2">
      <t>スイセン</t>
    </rPh>
    <rPh sb="2" eb="4">
      <t>バンゴウ</t>
    </rPh>
    <phoneticPr fontId="2"/>
  </si>
  <si>
    <t>決裁承認</t>
    <rPh sb="0" eb="2">
      <t>ケッサイ</t>
    </rPh>
    <rPh sb="2" eb="4">
      <t>ショウニン</t>
    </rPh>
    <phoneticPr fontId="2"/>
  </si>
  <si>
    <t>月</t>
    <rPh sb="0" eb="1">
      <t>ツキ</t>
    </rPh>
    <phoneticPr fontId="2"/>
  </si>
  <si>
    <t>日</t>
    <rPh sb="0" eb="1">
      <t>ヒ</t>
    </rPh>
    <phoneticPr fontId="2"/>
  </si>
  <si>
    <t>住所</t>
    <rPh sb="0" eb="2">
      <t>ジュウショ</t>
    </rPh>
    <phoneticPr fontId="2"/>
  </si>
  <si>
    <t>フリガナ</t>
    <phoneticPr fontId="2"/>
  </si>
  <si>
    <t>氏名</t>
    <rPh sb="0" eb="2">
      <t>シメイ</t>
    </rPh>
    <phoneticPr fontId="2"/>
  </si>
  <si>
    <t>電話</t>
    <rPh sb="0" eb="2">
      <t>デンワ</t>
    </rPh>
    <phoneticPr fontId="2"/>
  </si>
  <si>
    <t>-</t>
    <phoneticPr fontId="2"/>
  </si>
  <si>
    <t>工事種別</t>
    <rPh sb="0" eb="2">
      <t>コウジ</t>
    </rPh>
    <rPh sb="2" eb="4">
      <t>シュベツ</t>
    </rPh>
    <phoneticPr fontId="2"/>
  </si>
  <si>
    <t>mm）</t>
    <phoneticPr fontId="2"/>
  </si>
  <si>
    <t>同意日</t>
    <rPh sb="0" eb="2">
      <t>ドウイ</t>
    </rPh>
    <rPh sb="2" eb="3">
      <t>ビ</t>
    </rPh>
    <phoneticPr fontId="2"/>
  </si>
  <si>
    <t>　　　　　　　　　　　　　</t>
    <phoneticPr fontId="2"/>
  </si>
  <si>
    <t>㎜</t>
    <phoneticPr fontId="2"/>
  </si>
  <si>
    <t>審査</t>
    <rPh sb="0" eb="2">
      <t>シンサ</t>
    </rPh>
    <phoneticPr fontId="2"/>
  </si>
  <si>
    <t>円</t>
    <rPh sb="0" eb="1">
      <t>エン</t>
    </rPh>
    <phoneticPr fontId="2"/>
  </si>
  <si>
    <t>検査</t>
    <rPh sb="0" eb="2">
      <t>ケンサ</t>
    </rPh>
    <phoneticPr fontId="2"/>
  </si>
  <si>
    <t>検査承認</t>
    <rPh sb="0" eb="2">
      <t>ケンサ</t>
    </rPh>
    <rPh sb="2" eb="4">
      <t>ショウニン</t>
    </rPh>
    <phoneticPr fontId="2"/>
  </si>
  <si>
    <t>mm→</t>
    <phoneticPr fontId="2"/>
  </si>
  <si>
    <t>住　所</t>
    <rPh sb="0" eb="1">
      <t>ジュウ</t>
    </rPh>
    <rPh sb="2" eb="3">
      <t>ショ</t>
    </rPh>
    <phoneticPr fontId="2"/>
  </si>
  <si>
    <t>別添一覧
あり</t>
    <rPh sb="0" eb="4">
      <t>ベッテンイチラン</t>
    </rPh>
    <phoneticPr fontId="2"/>
  </si>
  <si>
    <t>氏　名</t>
    <rPh sb="0" eb="1">
      <t>シ</t>
    </rPh>
    <rPh sb="2" eb="3">
      <t>ナ</t>
    </rPh>
    <phoneticPr fontId="2"/>
  </si>
  <si>
    <t>別添一覧
あり</t>
    <phoneticPr fontId="2"/>
  </si>
  <si>
    <t>その他
利害関係人</t>
    <phoneticPr fontId="2"/>
  </si>
  <si>
    <t xml:space="preserve"> 添付書類</t>
    <rPh sb="1" eb="5">
      <t>テンプショルイ</t>
    </rPh>
    <phoneticPr fontId="2"/>
  </si>
  <si>
    <t>No.</t>
    <phoneticPr fontId="2"/>
  </si>
  <si>
    <t>備考欄</t>
    <phoneticPr fontId="2"/>
  </si>
  <si>
    <t>（新設・改造の場合）
　今後、内線改造等を行う際は、必ず指定給水装置工事事業者に依頼することを誓約します。</t>
    <phoneticPr fontId="2"/>
  </si>
  <si>
    <t>－</t>
    <phoneticPr fontId="2"/>
  </si>
  <si>
    <t>案内図</t>
    <rPh sb="0" eb="1">
      <t>アン</t>
    </rPh>
    <rPh sb="1" eb="2">
      <t>ナイ</t>
    </rPh>
    <rPh sb="2" eb="3">
      <t>ズ</t>
    </rPh>
    <phoneticPr fontId="2"/>
  </si>
  <si>
    <t>着工日</t>
    <rPh sb="2" eb="3">
      <t>ビ</t>
    </rPh>
    <phoneticPr fontId="2"/>
  </si>
  <si>
    <t>竣工日</t>
    <rPh sb="0" eb="2">
      <t>シュンコウ</t>
    </rPh>
    <rPh sb="2" eb="3">
      <t>ビ</t>
    </rPh>
    <phoneticPr fontId="2"/>
  </si>
  <si>
    <t>数量</t>
    <rPh sb="0" eb="2">
      <t>スウリョウ</t>
    </rPh>
    <phoneticPr fontId="2"/>
  </si>
  <si>
    <t>単位</t>
    <rPh sb="0" eb="2">
      <t>タンイ</t>
    </rPh>
    <phoneticPr fontId="2"/>
  </si>
  <si>
    <t>配水管水圧</t>
    <rPh sb="0" eb="3">
      <t>ハイスイカン</t>
    </rPh>
    <rPh sb="3" eb="5">
      <t>スイアツ</t>
    </rPh>
    <phoneticPr fontId="2"/>
  </si>
  <si>
    <t>Mpa</t>
    <phoneticPr fontId="2"/>
  </si>
  <si>
    <t>残留塩素</t>
    <rPh sb="0" eb="2">
      <t>ザンリュウ</t>
    </rPh>
    <rPh sb="2" eb="4">
      <t>エンソ</t>
    </rPh>
    <phoneticPr fontId="2"/>
  </si>
  <si>
    <t>県央</t>
    <rPh sb="0" eb="2">
      <t>ケンオウ</t>
    </rPh>
    <phoneticPr fontId="2"/>
  </si>
  <si>
    <t>吾妻</t>
    <rPh sb="0" eb="2">
      <t>アガツマ</t>
    </rPh>
    <phoneticPr fontId="2"/>
  </si>
  <si>
    <t>利根沼田</t>
    <rPh sb="0" eb="4">
      <t>トネヌマタ</t>
    </rPh>
    <phoneticPr fontId="2"/>
  </si>
  <si>
    <t>圏域名</t>
    <rPh sb="0" eb="3">
      <t>ケンイキメイ</t>
    </rPh>
    <phoneticPr fontId="2"/>
  </si>
  <si>
    <t>例示</t>
    <rPh sb="0" eb="2">
      <t>レイジ</t>
    </rPh>
    <phoneticPr fontId="2"/>
  </si>
  <si>
    <t>受付</t>
  </si>
  <si>
    <t>担当</t>
  </si>
  <si>
    <t>課長</t>
  </si>
  <si>
    <t>技術管理者</t>
  </si>
  <si>
    <t>確認１</t>
  </si>
  <si>
    <t>検査１</t>
  </si>
  <si>
    <t>確認２</t>
  </si>
  <si>
    <t>検査２</t>
  </si>
  <si>
    <t>申込先</t>
    <rPh sb="0" eb="3">
      <t>モウシコミサキ</t>
    </rPh>
    <phoneticPr fontId="2"/>
  </si>
  <si>
    <t>○○○水道事業管理者</t>
  </si>
  <si>
    <t>管理番号</t>
    <rPh sb="0" eb="2">
      <t>カンリ</t>
    </rPh>
    <rPh sb="2" eb="4">
      <t>バンゴウ</t>
    </rPh>
    <phoneticPr fontId="2"/>
  </si>
  <si>
    <t>撤去</t>
    <phoneticPr fontId="2"/>
  </si>
  <si>
    <t>榛東村長</t>
    <phoneticPr fontId="2"/>
  </si>
  <si>
    <t>上野村長</t>
    <rPh sb="3" eb="4">
      <t>チョウ</t>
    </rPh>
    <phoneticPr fontId="2"/>
  </si>
  <si>
    <t>下仁田町長</t>
    <rPh sb="4" eb="5">
      <t>チョウ</t>
    </rPh>
    <phoneticPr fontId="2"/>
  </si>
  <si>
    <t>南牧村長</t>
    <rPh sb="3" eb="4">
      <t>チョウ</t>
    </rPh>
    <phoneticPr fontId="2"/>
  </si>
  <si>
    <t>中之条町長</t>
    <rPh sb="4" eb="5">
      <t>チョウ</t>
    </rPh>
    <phoneticPr fontId="2"/>
  </si>
  <si>
    <t>長野原町長</t>
    <rPh sb="4" eb="5">
      <t>チョウ</t>
    </rPh>
    <phoneticPr fontId="2"/>
  </si>
  <si>
    <t>高山村長</t>
    <rPh sb="3" eb="4">
      <t>チョウ</t>
    </rPh>
    <phoneticPr fontId="2"/>
  </si>
  <si>
    <t>片品村長</t>
    <rPh sb="3" eb="4">
      <t>チョウ</t>
    </rPh>
    <phoneticPr fontId="2"/>
  </si>
  <si>
    <t>川場村長</t>
    <rPh sb="3" eb="4">
      <t>チョウ</t>
    </rPh>
    <phoneticPr fontId="2"/>
  </si>
  <si>
    <t>みなかみ町長</t>
    <rPh sb="5" eb="6">
      <t>チョウ</t>
    </rPh>
    <phoneticPr fontId="2"/>
  </si>
  <si>
    <t>群馬東部水道企業団企業長</t>
    <rPh sb="0" eb="9">
      <t>グンマトウブスイドウキギョウダン</t>
    </rPh>
    <phoneticPr fontId="2"/>
  </si>
  <si>
    <t>第</t>
    <rPh sb="0" eb="1">
      <t>ダイ</t>
    </rPh>
    <phoneticPr fontId="2"/>
  </si>
  <si>
    <t>号様式</t>
    <rPh sb="0" eb="1">
      <t>ゴウ</t>
    </rPh>
    <rPh sb="1" eb="3">
      <t>ヨウシキ</t>
    </rPh>
    <phoneticPr fontId="2"/>
  </si>
  <si>
    <t>様式名</t>
    <rPh sb="0" eb="2">
      <t>ヨウシキ</t>
    </rPh>
    <rPh sb="2" eb="3">
      <t>メイ</t>
    </rPh>
    <phoneticPr fontId="2"/>
  </si>
  <si>
    <t>収受・受付</t>
    <rPh sb="0" eb="2">
      <t>シュウジュ</t>
    </rPh>
    <rPh sb="3" eb="5">
      <t>ウケツケ</t>
    </rPh>
    <phoneticPr fontId="2"/>
  </si>
  <si>
    <t>収受</t>
    <rPh sb="0" eb="2">
      <t>シュウジュ</t>
    </rPh>
    <phoneticPr fontId="2"/>
  </si>
  <si>
    <t>号</t>
    <rPh sb="0" eb="1">
      <t>ゴウ</t>
    </rPh>
    <phoneticPr fontId="2"/>
  </si>
  <si>
    <t>番号</t>
    <rPh sb="0" eb="2">
      <t>バンゴウ</t>
    </rPh>
    <phoneticPr fontId="2"/>
  </si>
  <si>
    <t>係長</t>
    <rPh sb="0" eb="2">
      <t>カカリチョウ</t>
    </rPh>
    <phoneticPr fontId="2"/>
  </si>
  <si>
    <t>書類名</t>
    <rPh sb="0" eb="2">
      <t>ショルイ</t>
    </rPh>
    <rPh sb="2" eb="3">
      <t>メイ</t>
    </rPh>
    <phoneticPr fontId="2"/>
  </si>
  <si>
    <t>給水装置工事申込書</t>
  </si>
  <si>
    <t>提出先</t>
    <rPh sb="0" eb="3">
      <t>テイシュツサキ</t>
    </rPh>
    <phoneticPr fontId="2"/>
  </si>
  <si>
    <t>（申込先）</t>
    <phoneticPr fontId="2"/>
  </si>
  <si>
    <t>（申込者）</t>
  </si>
  <si>
    <t>提出者</t>
    <rPh sb="0" eb="3">
      <t>テイシュツシャ</t>
    </rPh>
    <phoneticPr fontId="2"/>
  </si>
  <si>
    <t>受水槽</t>
  </si>
  <si>
    <r>
      <t>　私は、次の指定給水装置工事事業者に、給水装置工事の申込手続及び施工に関する一切を委任し、工事を申込みます。なお、給水装置工事の施工にあたっては、給水条例をはじめとする関係法令等の遵守を徹底します。　　　　　　　　　
　また、給水装置工事の申込にあたって、</t>
    </r>
    <r>
      <rPr>
        <sz val="11"/>
        <color rgb="FFFF0000"/>
        <rFont val="ＭＳ Ｐゴシック"/>
        <family val="3"/>
        <charset val="128"/>
      </rPr>
      <t>以下</t>
    </r>
    <r>
      <rPr>
        <sz val="11"/>
        <rFont val="ＭＳ Ｐゴシック"/>
        <family val="3"/>
        <charset val="128"/>
      </rPr>
      <t>の選択事項について誓約・同意いたします。当該給水装置の権利移転をした際は、継承者に本書の事項を遵守させます。</t>
    </r>
    <phoneticPr fontId="2"/>
  </si>
  <si>
    <t>場所</t>
    <rPh sb="0" eb="2">
      <t>バショ</t>
    </rPh>
    <phoneticPr fontId="2"/>
  </si>
  <si>
    <t>工事場所</t>
    <phoneticPr fontId="2"/>
  </si>
  <si>
    <t>給水装置工事事業者</t>
    <rPh sb="0" eb="2">
      <t>キュウスイ</t>
    </rPh>
    <rPh sb="2" eb="4">
      <t>ソウチ</t>
    </rPh>
    <rPh sb="4" eb="6">
      <t>コウジ</t>
    </rPh>
    <rPh sb="6" eb="9">
      <t>ジギョウシャ</t>
    </rPh>
    <phoneticPr fontId="2"/>
  </si>
  <si>
    <t>代 表 者</t>
  </si>
  <si>
    <t>電話（代表番号）</t>
  </si>
  <si>
    <t>ＦＡＸ番号</t>
  </si>
  <si>
    <t>主任技術者</t>
  </si>
  <si>
    <t>電話（担当者）</t>
  </si>
  <si>
    <t>その他メール等</t>
  </si>
  <si>
    <t>（新設・改造の場合）
　分岐から量水器までの管種・口径等の配管情報について公開することに同意します。　　　　　</t>
    <phoneticPr fontId="2"/>
  </si>
  <si>
    <t>（新設・改造の場合）
　今後、内線改造等を行う際は、必ず指定給水装置工事事業者に依頼することを誓約します。</t>
    <phoneticPr fontId="2"/>
  </si>
  <si>
    <t>（受水槽を設置しない場合）
　貯水機能を有していないため、計画的及び緊急の断水時等のやむを得ない場合には、水の使用ができなくなることを承諾し、異議申し立てを行わないことを誓約します。</t>
    <phoneticPr fontId="2"/>
  </si>
  <si>
    <t>権利関係者取得済同意事項</t>
  </si>
  <si>
    <t>選択事項</t>
    <rPh sb="0" eb="2">
      <t>センタク</t>
    </rPh>
    <rPh sb="2" eb="4">
      <t>ジコウ</t>
    </rPh>
    <phoneticPr fontId="2"/>
  </si>
  <si>
    <t>給水装置
所有者</t>
    <phoneticPr fontId="2"/>
  </si>
  <si>
    <t xml:space="preserve">
土地所有者</t>
    <phoneticPr fontId="2"/>
  </si>
  <si>
    <t xml:space="preserve">
家屋所有者</t>
    <phoneticPr fontId="2"/>
  </si>
  <si>
    <t>道路占用</t>
  </si>
  <si>
    <t>同意事項</t>
    <rPh sb="0" eb="2">
      <t>ドウイ</t>
    </rPh>
    <rPh sb="2" eb="4">
      <t>ジコウ</t>
    </rPh>
    <phoneticPr fontId="2"/>
  </si>
  <si>
    <t>同意</t>
  </si>
  <si>
    <t>誓約</t>
    <phoneticPr fontId="2"/>
  </si>
  <si>
    <t>増圧</t>
  </si>
  <si>
    <t>三階</t>
  </si>
  <si>
    <t>計算</t>
  </si>
  <si>
    <t>－</t>
    <phoneticPr fontId="2"/>
  </si>
  <si>
    <t>道路使用</t>
    <phoneticPr fontId="2"/>
  </si>
  <si>
    <t>寄附</t>
    <phoneticPr fontId="2"/>
  </si>
  <si>
    <t>公図</t>
    <phoneticPr fontId="2"/>
  </si>
  <si>
    <t>建築確認</t>
    <phoneticPr fontId="2"/>
  </si>
  <si>
    <t>検査３</t>
    <phoneticPr fontId="2"/>
  </si>
  <si>
    <t>その他(</t>
    <phoneticPr fontId="2"/>
  </si>
  <si>
    <t>)</t>
    <phoneticPr fontId="2"/>
  </si>
  <si>
    <t>申込書</t>
    <rPh sb="0" eb="3">
      <t>モウシコミショ</t>
    </rPh>
    <phoneticPr fontId="2"/>
  </si>
  <si>
    <t>本文</t>
    <rPh sb="0" eb="2">
      <t>ホンブン</t>
    </rPh>
    <phoneticPr fontId="2"/>
  </si>
  <si>
    <t>管理番号</t>
  </si>
  <si>
    <t>使用材料等（二次側：メーター～）（等）</t>
  </si>
  <si>
    <t>）</t>
    <phoneticPr fontId="2"/>
  </si>
  <si>
    <t>（</t>
    <phoneticPr fontId="2"/>
  </si>
  <si>
    <t>給水装置工事明細書</t>
    <phoneticPr fontId="2"/>
  </si>
  <si>
    <t>名称・形状等</t>
    <rPh sb="0" eb="2">
      <t>メイショウ</t>
    </rPh>
    <rPh sb="3" eb="5">
      <t>ケイジョウ</t>
    </rPh>
    <rPh sb="5" eb="6">
      <t>ナド</t>
    </rPh>
    <phoneticPr fontId="2"/>
  </si>
  <si>
    <t>審査</t>
    <rPh sb="0" eb="2">
      <t>シンサ</t>
    </rPh>
    <phoneticPr fontId="2"/>
  </si>
  <si>
    <t>検査</t>
    <rPh sb="0" eb="2">
      <t>ケンサ</t>
    </rPh>
    <phoneticPr fontId="2"/>
  </si>
  <si>
    <t>書類名</t>
    <rPh sb="0" eb="3">
      <t>ショルイメイ</t>
    </rPh>
    <phoneticPr fontId="2"/>
  </si>
  <si>
    <t>審査・検査</t>
    <rPh sb="0" eb="2">
      <t>シンサ</t>
    </rPh>
    <rPh sb="3" eb="5">
      <t>ケンサ</t>
    </rPh>
    <phoneticPr fontId="2"/>
  </si>
  <si>
    <t>使用材料（一次側：公道～メーター）（等）</t>
    <phoneticPr fontId="2"/>
  </si>
  <si>
    <t>使用材料等</t>
    <rPh sb="0" eb="5">
      <t>シヨウザイリョウトウ</t>
    </rPh>
    <phoneticPr fontId="2"/>
  </si>
  <si>
    <t>明細書</t>
    <rPh sb="0" eb="3">
      <t>メイサイショ</t>
    </rPh>
    <phoneticPr fontId="2"/>
  </si>
  <si>
    <t>審査</t>
  </si>
  <si>
    <t>検査</t>
  </si>
  <si>
    <t>料金関係</t>
    <rPh sb="0" eb="4">
      <t>リョウキンカンケイ</t>
    </rPh>
    <phoneticPr fontId="2"/>
  </si>
  <si>
    <t>その他</t>
    <rPh sb="2" eb="3">
      <t>タ</t>
    </rPh>
    <phoneticPr fontId="2"/>
  </si>
  <si>
    <t>(</t>
    <phoneticPr fontId="2"/>
  </si>
  <si>
    <t>量水器</t>
    <phoneticPr fontId="2"/>
  </si>
  <si>
    <t>㎜</t>
    <phoneticPr fontId="2"/>
  </si>
  <si>
    <t>個</t>
  </si>
  <si>
    <t>開栓日</t>
  </si>
  <si>
    <t>検査日</t>
  </si>
  <si>
    <t>新設量水器</t>
  </si>
  <si>
    <t>No.</t>
    <phoneticPr fontId="2"/>
  </si>
  <si>
    <t>検満</t>
    <phoneticPr fontId="2"/>
  </si>
  <si>
    <t>指針</t>
    <phoneticPr fontId="2"/>
  </si>
  <si>
    <t>量水器関係</t>
    <rPh sb="3" eb="5">
      <t>カンケイ</t>
    </rPh>
    <phoneticPr fontId="2"/>
  </si>
  <si>
    <t>領　収</t>
    <phoneticPr fontId="2"/>
  </si>
  <si>
    <t>審査・検査手数料等(税込)</t>
    <rPh sb="8" eb="9">
      <t>ナド</t>
    </rPh>
    <phoneticPr fontId="2"/>
  </si>
  <si>
    <t>水道加入金等(税込)</t>
    <rPh sb="5" eb="6">
      <t>ナド</t>
    </rPh>
    <phoneticPr fontId="2"/>
  </si>
  <si>
    <t>新設(</t>
    <phoneticPr fontId="2"/>
  </si>
  <si>
    <t>mm)</t>
    <phoneticPr fontId="2"/>
  </si>
  <si>
    <t>改造(口径変更</t>
    <rPh sb="0" eb="2">
      <t>カイゾウ</t>
    </rPh>
    <rPh sb="3" eb="5">
      <t>コウケイ</t>
    </rPh>
    <phoneticPr fontId="2"/>
  </si>
  <si>
    <t>指定番号</t>
    <phoneticPr fontId="2"/>
  </si>
  <si>
    <t>(</t>
    <phoneticPr fontId="2"/>
  </si>
  <si>
    <t>)</t>
    <phoneticPr fontId="2"/>
  </si>
  <si>
    <t>住　　所</t>
    <phoneticPr fontId="2"/>
  </si>
  <si>
    <t>事業者名</t>
    <phoneticPr fontId="2"/>
  </si>
  <si>
    <t>選択事項</t>
    <phoneticPr fontId="2"/>
  </si>
  <si>
    <t xml:space="preserve">
※該当項目の□にチェック記入</t>
    <phoneticPr fontId="2"/>
  </si>
  <si>
    <t>完成予定日</t>
    <rPh sb="0" eb="2">
      <t>カンセイ</t>
    </rPh>
    <rPh sb="2" eb="4">
      <t>ヨテイ</t>
    </rPh>
    <rPh sb="4" eb="5">
      <t>ビ</t>
    </rPh>
    <phoneticPr fontId="2"/>
  </si>
  <si>
    <t>電話</t>
    <rPh sb="0" eb="2">
      <t>デンワ</t>
    </rPh>
    <phoneticPr fontId="2"/>
  </si>
  <si>
    <t>○○</t>
    <phoneticPr fontId="2"/>
  </si>
  <si>
    <t>△△</t>
    <phoneticPr fontId="2"/>
  </si>
  <si>
    <t>□□</t>
    <phoneticPr fontId="2"/>
  </si>
  <si>
    <t>●●</t>
    <phoneticPr fontId="2"/>
  </si>
  <si>
    <t>▲▲</t>
    <phoneticPr fontId="2"/>
  </si>
  <si>
    <t>水栓番号等　※申込先の選択で自動反映</t>
    <rPh sb="0" eb="2">
      <t>スイセン</t>
    </rPh>
    <rPh sb="2" eb="4">
      <t>バンゴウ</t>
    </rPh>
    <rPh sb="4" eb="5">
      <t>ナド</t>
    </rPh>
    <rPh sb="7" eb="10">
      <t>モウシコミサキ</t>
    </rPh>
    <rPh sb="11" eb="13">
      <t>センタク</t>
    </rPh>
    <rPh sb="14" eb="16">
      <t>ジドウ</t>
    </rPh>
    <rPh sb="16" eb="18">
      <t>ハンエイ</t>
    </rPh>
    <phoneticPr fontId="2"/>
  </si>
  <si>
    <t>指定給水
装置工事
事業者</t>
    <phoneticPr fontId="2"/>
  </si>
  <si>
    <t>水栓番号(○市記載)</t>
    <rPh sb="5" eb="7">
      <t>マルシ</t>
    </rPh>
    <rPh sb="7" eb="9">
      <t>キサイ</t>
    </rPh>
    <phoneticPr fontId="2"/>
  </si>
  <si>
    <t>課長</t>
    <rPh sb="0" eb="2">
      <t>カチョウ</t>
    </rPh>
    <phoneticPr fontId="2"/>
  </si>
  <si>
    <t>受付</t>
    <rPh sb="0" eb="2">
      <t>ウケツケ</t>
    </rPh>
    <phoneticPr fontId="2"/>
  </si>
  <si>
    <t>（宛先）</t>
    <rPh sb="1" eb="3">
      <t>アテサキ</t>
    </rPh>
    <phoneticPr fontId="2"/>
  </si>
  <si>
    <t>特殊用具</t>
    <rPh sb="0" eb="2">
      <t>トクシュ</t>
    </rPh>
    <rPh sb="2" eb="4">
      <t>ヨウグ</t>
    </rPh>
    <phoneticPr fontId="2"/>
  </si>
  <si>
    <t>寄附</t>
    <rPh sb="0" eb="2">
      <t>キフ</t>
    </rPh>
    <phoneticPr fontId="2"/>
  </si>
  <si>
    <t>仮換地図</t>
    <rPh sb="0" eb="3">
      <t>カリカンチ</t>
    </rPh>
    <rPh sb="3" eb="4">
      <t>ズ</t>
    </rPh>
    <phoneticPr fontId="2"/>
  </si>
  <si>
    <t>舗装復旧</t>
    <rPh sb="0" eb="2">
      <t>ホソウ</t>
    </rPh>
    <rPh sb="2" eb="4">
      <t>フッキュウ</t>
    </rPh>
    <phoneticPr fontId="2"/>
  </si>
  <si>
    <t>給水装置工事手数料（非課税）</t>
    <rPh sb="0" eb="2">
      <t>キュウスイ</t>
    </rPh>
    <rPh sb="2" eb="4">
      <t>ソウチ</t>
    </rPh>
    <rPh sb="4" eb="6">
      <t>コウジ</t>
    </rPh>
    <rPh sb="6" eb="9">
      <t>テスウリョウ</t>
    </rPh>
    <rPh sb="10" eb="13">
      <t>ヒカゼイ</t>
    </rPh>
    <phoneticPr fontId="2"/>
  </si>
  <si>
    <t>水道加入金（税込）</t>
    <rPh sb="6" eb="8">
      <t>ゼイコ</t>
    </rPh>
    <phoneticPr fontId="2"/>
  </si>
  <si>
    <t>監督</t>
    <rPh sb="0" eb="2">
      <t>カントク</t>
    </rPh>
    <phoneticPr fontId="2"/>
  </si>
  <si>
    <t>課長補佐</t>
    <rPh sb="0" eb="2">
      <t>カチョウ</t>
    </rPh>
    <rPh sb="2" eb="4">
      <t>ホサ</t>
    </rPh>
    <phoneticPr fontId="2"/>
  </si>
  <si>
    <t>担当</t>
    <rPh sb="0" eb="2">
      <t>タントウ</t>
    </rPh>
    <phoneticPr fontId="2"/>
  </si>
  <si>
    <t>第</t>
    <rPh sb="0" eb="1">
      <t>ダイ</t>
    </rPh>
    <phoneticPr fontId="15"/>
  </si>
  <si>
    <t>号様式</t>
    <rPh sb="0" eb="1">
      <t>ゴウ</t>
    </rPh>
    <rPh sb="1" eb="3">
      <t>ヨウシキ</t>
    </rPh>
    <phoneticPr fontId="15"/>
  </si>
  <si>
    <t>収受</t>
    <rPh sb="0" eb="2">
      <t>シュウジュ</t>
    </rPh>
    <phoneticPr fontId="15"/>
  </si>
  <si>
    <t>号</t>
    <rPh sb="0" eb="1">
      <t>ゴウ</t>
    </rPh>
    <phoneticPr fontId="15"/>
  </si>
  <si>
    <t>課長</t>
    <rPh sb="0" eb="2">
      <t>カチョウ</t>
    </rPh>
    <phoneticPr fontId="15"/>
  </si>
  <si>
    <t>水栓番号</t>
    <rPh sb="0" eb="2">
      <t>スイセン</t>
    </rPh>
    <rPh sb="2" eb="4">
      <t>バンゴウ</t>
    </rPh>
    <phoneticPr fontId="15"/>
  </si>
  <si>
    <t>（申込先）</t>
  </si>
  <si>
    <t>工事場所</t>
  </si>
  <si>
    <t>指定給水
装置工事
事業者</t>
  </si>
  <si>
    <t>指定番号</t>
  </si>
  <si>
    <t>(</t>
  </si>
  <si>
    <t>)</t>
  </si>
  <si>
    <t>住　　所</t>
  </si>
  <si>
    <t>事業者名</t>
  </si>
  <si>
    <t>選択事項</t>
  </si>
  <si>
    <t xml:space="preserve">
※該当項目の□にチェック記入</t>
  </si>
  <si>
    <t>（新設・改造の場合）
　分岐から量水器までの管種・口径等の配管情報について公開することに同意します。　　　　　</t>
  </si>
  <si>
    <t>（新設・改造の場合）
　今後、内線改造等を行う際は、必ず指定給水装置工事事業者に依頼することを誓約します。</t>
  </si>
  <si>
    <t>（受水槽を設置しない場合）
　貯水機能を有していないため、計画的及び緊急の断水時等のやむを得ない場合には、水の使用ができなくなることを承諾し、異議申し立てを行わないことを誓約します。</t>
  </si>
  <si>
    <t>給水装置
所有者</t>
  </si>
  <si>
    <t xml:space="preserve">
土地所有者</t>
  </si>
  <si>
    <t xml:space="preserve">
家屋所有者</t>
  </si>
  <si>
    <t>その他
利害関係人</t>
  </si>
  <si>
    <t>誓約</t>
  </si>
  <si>
    <t>－</t>
  </si>
  <si>
    <t>道路使用</t>
  </si>
  <si>
    <t>寄附</t>
  </si>
  <si>
    <t>公図</t>
  </si>
  <si>
    <t>建築確認</t>
  </si>
  <si>
    <t>量水器</t>
  </si>
  <si>
    <t>㎜</t>
  </si>
  <si>
    <t>No.</t>
  </si>
  <si>
    <t>検満</t>
  </si>
  <si>
    <t>指針</t>
  </si>
  <si>
    <t>審査・検査手数料等(税込)</t>
    <rPh sb="8" eb="9">
      <t>ナド</t>
    </rPh>
    <phoneticPr fontId="15"/>
  </si>
  <si>
    <t>水道加入金等(税込)</t>
    <rPh sb="5" eb="6">
      <t>ナド</t>
    </rPh>
    <phoneticPr fontId="15"/>
  </si>
  <si>
    <t>領　収</t>
  </si>
  <si>
    <t>検査３</t>
  </si>
  <si>
    <t>給水装置工事明細書</t>
  </si>
  <si>
    <t>審査</t>
    <rPh sb="0" eb="2">
      <t>シンサ</t>
    </rPh>
    <phoneticPr fontId="15"/>
  </si>
  <si>
    <t>検査</t>
    <rPh sb="0" eb="2">
      <t>ケンサ</t>
    </rPh>
    <phoneticPr fontId="15"/>
  </si>
  <si>
    <t>水道管理者</t>
    <rPh sb="0" eb="2">
      <t>スイドウ</t>
    </rPh>
    <rPh sb="2" eb="5">
      <t>カンリシャ</t>
    </rPh>
    <phoneticPr fontId="2"/>
  </si>
  <si>
    <t>お客様番号</t>
    <rPh sb="1" eb="3">
      <t>キャクサマ</t>
    </rPh>
    <rPh sb="3" eb="5">
      <t>バンゴウ</t>
    </rPh>
    <phoneticPr fontId="2"/>
  </si>
  <si>
    <t>手数料</t>
    <rPh sb="0" eb="3">
      <t>テスウリョウ</t>
    </rPh>
    <phoneticPr fontId="2"/>
  </si>
  <si>
    <t>村長</t>
    <rPh sb="0" eb="2">
      <t>ソンチョウ</t>
    </rPh>
    <phoneticPr fontId="2"/>
  </si>
  <si>
    <t>係員</t>
    <rPh sb="0" eb="2">
      <t>カカリイン</t>
    </rPh>
    <phoneticPr fontId="2"/>
  </si>
  <si>
    <t>次長</t>
    <rPh sb="0" eb="2">
      <t>ジチョウ</t>
    </rPh>
    <phoneticPr fontId="2"/>
  </si>
  <si>
    <t>様式第</t>
    <rPh sb="0" eb="2">
      <t>ヨウシキ</t>
    </rPh>
    <rPh sb="2" eb="3">
      <t>ダイ</t>
    </rPh>
    <phoneticPr fontId="2"/>
  </si>
  <si>
    <t>号（第３</t>
    <rPh sb="0" eb="1">
      <t>ゴウ</t>
    </rPh>
    <rPh sb="2" eb="3">
      <t>ダイ</t>
    </rPh>
    <phoneticPr fontId="2"/>
  </si>
  <si>
    <t>条関係）</t>
    <rPh sb="0" eb="1">
      <t>ジョウ</t>
    </rPh>
    <rPh sb="1" eb="3">
      <t>カンケイ</t>
    </rPh>
    <phoneticPr fontId="2"/>
  </si>
  <si>
    <t>経理係長</t>
    <rPh sb="0" eb="2">
      <t>ケイリ</t>
    </rPh>
    <rPh sb="2" eb="4">
      <t>カカリチョウ</t>
    </rPh>
    <phoneticPr fontId="2"/>
  </si>
  <si>
    <t>水道係長</t>
    <rPh sb="0" eb="3">
      <t>スイドウカカリ</t>
    </rPh>
    <rPh sb="3" eb="4">
      <t>チョウ</t>
    </rPh>
    <phoneticPr fontId="2"/>
  </si>
  <si>
    <t>水道係</t>
    <rPh sb="0" eb="3">
      <t>スイドウカカリ</t>
    </rPh>
    <phoneticPr fontId="2"/>
  </si>
  <si>
    <t>給水装置番号　専・第　　　号</t>
    <rPh sb="0" eb="2">
      <t>キュウスイ</t>
    </rPh>
    <rPh sb="2" eb="4">
      <t>ソウチ</t>
    </rPh>
    <rPh sb="4" eb="6">
      <t>バンゴウ</t>
    </rPh>
    <rPh sb="7" eb="8">
      <t>セン</t>
    </rPh>
    <rPh sb="9" eb="10">
      <t>ダイ</t>
    </rPh>
    <rPh sb="13" eb="14">
      <t>ゴウ</t>
    </rPh>
    <phoneticPr fontId="2"/>
  </si>
  <si>
    <t>分岐</t>
    <rPh sb="0" eb="2">
      <t>ブンキ</t>
    </rPh>
    <phoneticPr fontId="2"/>
  </si>
  <si>
    <t>給水装置番号(沼田市記載)</t>
    <rPh sb="0" eb="2">
      <t>キュウスイ</t>
    </rPh>
    <rPh sb="2" eb="4">
      <t>ソウチ</t>
    </rPh>
    <rPh sb="7" eb="9">
      <t>ヌマタ</t>
    </rPh>
    <rPh sb="9" eb="10">
      <t>シ</t>
    </rPh>
    <rPh sb="10" eb="12">
      <t>キサイ</t>
    </rPh>
    <phoneticPr fontId="2"/>
  </si>
  <si>
    <t>補佐・係長</t>
    <rPh sb="0" eb="2">
      <t>ホサ</t>
    </rPh>
    <rPh sb="3" eb="5">
      <t>カカリチョウ</t>
    </rPh>
    <phoneticPr fontId="2"/>
  </si>
  <si>
    <t>総務課長</t>
    <rPh sb="0" eb="2">
      <t>ソウム</t>
    </rPh>
    <rPh sb="2" eb="4">
      <t>カチョウ</t>
    </rPh>
    <phoneticPr fontId="2"/>
  </si>
  <si>
    <t>建設課長</t>
    <rPh sb="0" eb="2">
      <t>ケンセツ</t>
    </rPh>
    <rPh sb="2" eb="4">
      <t>カチョウ</t>
    </rPh>
    <phoneticPr fontId="2"/>
  </si>
  <si>
    <t>係</t>
    <rPh sb="0" eb="1">
      <t>カカ</t>
    </rPh>
    <phoneticPr fontId="2"/>
  </si>
  <si>
    <t>設計審査・工事検査手数料等(税込)</t>
    <rPh sb="0" eb="2">
      <t>セッケイ</t>
    </rPh>
    <rPh sb="5" eb="7">
      <t>コウジ</t>
    </rPh>
    <rPh sb="12" eb="13">
      <t>ナド</t>
    </rPh>
    <phoneticPr fontId="2"/>
  </si>
  <si>
    <t>町長</t>
    <rPh sb="0" eb="2">
      <t>チョウチョウ</t>
    </rPh>
    <phoneticPr fontId="2"/>
  </si>
  <si>
    <t>課長補佐</t>
    <rPh sb="2" eb="4">
      <t>ホサ</t>
    </rPh>
    <phoneticPr fontId="2"/>
  </si>
  <si>
    <t>設計審査</t>
    <rPh sb="0" eb="4">
      <t>セッケイシンサ</t>
    </rPh>
    <phoneticPr fontId="2"/>
  </si>
  <si>
    <t>係</t>
    <rPh sb="0" eb="1">
      <t>カカリ</t>
    </rPh>
    <phoneticPr fontId="2"/>
  </si>
  <si>
    <t>出庫日</t>
    <rPh sb="0" eb="3">
      <t>シュッコビ</t>
    </rPh>
    <phoneticPr fontId="2"/>
  </si>
  <si>
    <t>設計審査・しゅん工検査手数料</t>
    <rPh sb="0" eb="2">
      <t>セッケイ</t>
    </rPh>
    <rPh sb="8" eb="9">
      <t>コウ</t>
    </rPh>
    <phoneticPr fontId="2"/>
  </si>
  <si>
    <t>水道技術管理者</t>
    <rPh sb="0" eb="2">
      <t>スイドウ</t>
    </rPh>
    <rPh sb="2" eb="4">
      <t>ギジュツ</t>
    </rPh>
    <rPh sb="4" eb="7">
      <t>カンリシャ</t>
    </rPh>
    <phoneticPr fontId="2"/>
  </si>
  <si>
    <t>しゅん工検査</t>
    <rPh sb="3" eb="4">
      <t>コウ</t>
    </rPh>
    <rPh sb="4" eb="6">
      <t>ケンサ</t>
    </rPh>
    <phoneticPr fontId="2"/>
  </si>
  <si>
    <t>使用材料（一次側：公道分）</t>
    <rPh sb="0" eb="4">
      <t>シヨウザイリョウ</t>
    </rPh>
    <rPh sb="5" eb="8">
      <t>イチジガワ</t>
    </rPh>
    <rPh sb="9" eb="12">
      <t>コウドウブン</t>
    </rPh>
    <phoneticPr fontId="2"/>
  </si>
  <si>
    <t>使用材料（二次側：宅地分）</t>
    <rPh sb="0" eb="4">
      <t>シヨウザイリョウ</t>
    </rPh>
    <rPh sb="5" eb="8">
      <t>ニジガワ</t>
    </rPh>
    <rPh sb="9" eb="10">
      <t>タク</t>
    </rPh>
    <rPh sb="10" eb="11">
      <t>チ</t>
    </rPh>
    <rPh sb="11" eb="12">
      <t>ブン</t>
    </rPh>
    <phoneticPr fontId="2"/>
  </si>
  <si>
    <t>みどり市長</t>
    <rPh sb="3" eb="4">
      <t>シ</t>
    </rPh>
    <rPh sb="4" eb="5">
      <t>チョウ</t>
    </rPh>
    <phoneticPr fontId="15"/>
  </si>
  <si>
    <t>係員</t>
    <rPh sb="0" eb="2">
      <t>カカリイン</t>
    </rPh>
    <phoneticPr fontId="15"/>
  </si>
  <si>
    <t>係長</t>
    <rPh sb="0" eb="2">
      <t>カカリチョウ</t>
    </rPh>
    <phoneticPr fontId="15"/>
  </si>
  <si>
    <t>課長補佐</t>
    <rPh sb="0" eb="2">
      <t>カチョウ</t>
    </rPh>
    <rPh sb="2" eb="4">
      <t>ホサ</t>
    </rPh>
    <phoneticPr fontId="15"/>
  </si>
  <si>
    <t>使用材料（一次側：公道～メーター）（等）</t>
  </si>
  <si>
    <t>号（第11</t>
    <rPh sb="0" eb="1">
      <t>ゴウ</t>
    </rPh>
    <rPh sb="2" eb="3">
      <t>ダイ</t>
    </rPh>
    <phoneticPr fontId="2"/>
  </si>
  <si>
    <t>変更履歴</t>
    <rPh sb="0" eb="4">
      <t>ヘンコウリレキ</t>
    </rPh>
    <phoneticPr fontId="2"/>
  </si>
  <si>
    <t>変更日付</t>
    <rPh sb="0" eb="2">
      <t>ヘンコウ</t>
    </rPh>
    <rPh sb="2" eb="4">
      <t>ヒヅケ</t>
    </rPh>
    <phoneticPr fontId="2"/>
  </si>
  <si>
    <t>水道事業者名</t>
    <rPh sb="0" eb="2">
      <t>スイドウ</t>
    </rPh>
    <rPh sb="2" eb="4">
      <t>ジギョウ</t>
    </rPh>
    <rPh sb="4" eb="5">
      <t>シャ</t>
    </rPh>
    <rPh sb="5" eb="6">
      <t>メイ</t>
    </rPh>
    <phoneticPr fontId="2"/>
  </si>
  <si>
    <t>変更箇所</t>
    <rPh sb="0" eb="4">
      <t>ヘンコウカショ</t>
    </rPh>
    <phoneticPr fontId="2"/>
  </si>
  <si>
    <t>変更内容</t>
    <rPh sb="0" eb="2">
      <t>ヘンコウ</t>
    </rPh>
    <rPh sb="2" eb="4">
      <t>ナイヨウ</t>
    </rPh>
    <phoneticPr fontId="2"/>
  </si>
  <si>
    <t>初版</t>
    <rPh sb="0" eb="2">
      <t>ショハン</t>
    </rPh>
    <phoneticPr fontId="2"/>
  </si>
  <si>
    <t>水栓番号（下仁田町記載）</t>
    <rPh sb="5" eb="8">
      <t>シモニタ</t>
    </rPh>
    <rPh sb="8" eb="9">
      <t>マチ</t>
    </rPh>
    <rPh sb="9" eb="11">
      <t>キサイ</t>
    </rPh>
    <phoneticPr fontId="2"/>
  </si>
  <si>
    <t>水栓番号（榛東村記載）</t>
    <rPh sb="5" eb="8">
      <t>シントウムラ</t>
    </rPh>
    <rPh sb="8" eb="10">
      <t>キサイ</t>
    </rPh>
    <phoneticPr fontId="2"/>
  </si>
  <si>
    <t>水栓番号（中之条町記載）</t>
    <rPh sb="5" eb="8">
      <t>ナカノジョウ</t>
    </rPh>
    <rPh sb="8" eb="9">
      <t>マチ</t>
    </rPh>
    <rPh sb="9" eb="11">
      <t>キサイ</t>
    </rPh>
    <phoneticPr fontId="2"/>
  </si>
  <si>
    <t>水栓番号（草津町記載）</t>
    <rPh sb="5" eb="8">
      <t>クサツマチ</t>
    </rPh>
    <rPh sb="8" eb="10">
      <t>キサイ</t>
    </rPh>
    <phoneticPr fontId="2"/>
  </si>
  <si>
    <t>水栓番号（高山村記載）</t>
    <rPh sb="5" eb="8">
      <t>タカヤマムラ</t>
    </rPh>
    <rPh sb="8" eb="10">
      <t>キサイ</t>
    </rPh>
    <phoneticPr fontId="2"/>
  </si>
  <si>
    <t>水栓番号（みどり市記載）</t>
    <rPh sb="8" eb="9">
      <t>シ</t>
    </rPh>
    <rPh sb="9" eb="11">
      <t>キサイ</t>
    </rPh>
    <phoneticPr fontId="15"/>
  </si>
  <si>
    <t>※携帯電話を記載</t>
    <rPh sb="1" eb="3">
      <t>ケイタイ</t>
    </rPh>
    <rPh sb="3" eb="5">
      <t>デンワ</t>
    </rPh>
    <rPh sb="6" eb="8">
      <t>キサイ</t>
    </rPh>
    <phoneticPr fontId="2"/>
  </si>
  <si>
    <t>補佐</t>
    <rPh sb="0" eb="2">
      <t>ホサ</t>
    </rPh>
    <phoneticPr fontId="2"/>
  </si>
  <si>
    <t>係員</t>
    <rPh sb="0" eb="1">
      <t>カカリ</t>
    </rPh>
    <rPh sb="1" eb="2">
      <t>イン</t>
    </rPh>
    <phoneticPr fontId="2"/>
  </si>
  <si>
    <t>水栓番号（長野原町記載）</t>
    <rPh sb="5" eb="8">
      <t>ナガノハラ</t>
    </rPh>
    <rPh sb="8" eb="9">
      <t>マチ</t>
    </rPh>
    <rPh sb="9" eb="11">
      <t>キサイ</t>
    </rPh>
    <phoneticPr fontId="2"/>
  </si>
  <si>
    <t>水栓番号（嬬恋村記載）</t>
    <rPh sb="5" eb="8">
      <t>ツマゴイムラ</t>
    </rPh>
    <rPh sb="8" eb="10">
      <t>キサイ</t>
    </rPh>
    <phoneticPr fontId="2"/>
  </si>
  <si>
    <t>水栓番号</t>
  </si>
  <si>
    <t>水栓番号（川場村記載）</t>
    <rPh sb="5" eb="7">
      <t>カワバ</t>
    </rPh>
    <rPh sb="7" eb="8">
      <t>ムラ</t>
    </rPh>
    <rPh sb="8" eb="10">
      <t>キサイ</t>
    </rPh>
    <phoneticPr fontId="2"/>
  </si>
  <si>
    <t>水栓番号（昭和村記載）</t>
    <rPh sb="5" eb="7">
      <t>ショウワ</t>
    </rPh>
    <rPh sb="7" eb="8">
      <t>ムラ</t>
    </rPh>
    <rPh sb="8" eb="10">
      <t>キサイ</t>
    </rPh>
    <phoneticPr fontId="2"/>
  </si>
  <si>
    <t>水栓番号（みなかみ町記載）</t>
    <rPh sb="9" eb="10">
      <t>マチ</t>
    </rPh>
    <rPh sb="10" eb="12">
      <t>キサイ</t>
    </rPh>
    <phoneticPr fontId="2"/>
  </si>
  <si>
    <t>水栓番号（片品村記載）</t>
    <rPh sb="5" eb="7">
      <t>カタシナ</t>
    </rPh>
    <rPh sb="7" eb="8">
      <t>ムラ</t>
    </rPh>
    <rPh sb="8" eb="10">
      <t>キサイ</t>
    </rPh>
    <phoneticPr fontId="2"/>
  </si>
  <si>
    <t>前橋市公営企業管理者</t>
  </si>
  <si>
    <t>号（第 4</t>
    <rPh sb="0" eb="1">
      <t>ゴウ</t>
    </rPh>
    <rPh sb="2" eb="3">
      <t>ダイ</t>
    </rPh>
    <phoneticPr fontId="2"/>
  </si>
  <si>
    <t>使用材料（一次側）【配水管埋設深：　 　ｍ、PEPﾒｰｶｰ： 　　 　】　</t>
    <rPh sb="10" eb="12">
      <t>ハイスイ</t>
    </rPh>
    <rPh sb="12" eb="13">
      <t>カン</t>
    </rPh>
    <rPh sb="13" eb="15">
      <t>マイセツ</t>
    </rPh>
    <rPh sb="15" eb="16">
      <t>フカ</t>
    </rPh>
    <phoneticPr fontId="2"/>
  </si>
  <si>
    <t>使用材料等（二次側）</t>
  </si>
  <si>
    <t>富岡公営企業　富岡市長</t>
    <rPh sb="10" eb="11">
      <t>チョウ</t>
    </rPh>
    <phoneticPr fontId="2"/>
  </si>
  <si>
    <t>受付番号</t>
    <rPh sb="0" eb="2">
      <t>ウケツケ</t>
    </rPh>
    <rPh sb="2" eb="4">
      <t>バンゴウ</t>
    </rPh>
    <phoneticPr fontId="2"/>
  </si>
  <si>
    <t>受付番号</t>
    <rPh sb="0" eb="4">
      <t>ウケツケバンゴウ</t>
    </rPh>
    <phoneticPr fontId="2"/>
  </si>
  <si>
    <t>お客様番号(富岡市記載)</t>
    <rPh sb="1" eb="3">
      <t>キャクサマ</t>
    </rPh>
    <rPh sb="6" eb="8">
      <t>トミオカ</t>
    </rPh>
    <rPh sb="8" eb="9">
      <t>シ</t>
    </rPh>
    <rPh sb="9" eb="11">
      <t>キサイ</t>
    </rPh>
    <phoneticPr fontId="2"/>
  </si>
  <si>
    <t>玉村町長</t>
  </si>
  <si>
    <t>　私は、次の指定給水装置工事事業者に、給水装置工事の申込手続及び施工に関する一切を委任し、工事を申込みます。なお、給水装置工事の施工にあたっては、給水条例をはじめとする関係法令等の遵守を徹底します。　　　　　　　　　
　また、給水装置工事の申込にあたって、以下の選択事項について誓約・同意いたします。当該給水装置の権利移転をした際は、継承者に本書の事項を遵守させます。</t>
  </si>
  <si>
    <t>手数料（非課税）</t>
    <rPh sb="0" eb="3">
      <t>テスウリョウ</t>
    </rPh>
    <rPh sb="4" eb="7">
      <t>ヒカゼイ</t>
    </rPh>
    <phoneticPr fontId="2"/>
  </si>
  <si>
    <t>領　収</t>
    <rPh sb="0" eb="1">
      <t>リョウ</t>
    </rPh>
    <rPh sb="2" eb="3">
      <t>オサム</t>
    </rPh>
    <phoneticPr fontId="2"/>
  </si>
  <si>
    <t>検査員</t>
    <rPh sb="0" eb="3">
      <t>ケンサイン</t>
    </rPh>
    <phoneticPr fontId="2"/>
  </si>
  <si>
    <t>安中市水道事業管理者　様</t>
    <rPh sb="11" eb="12">
      <t>サマ</t>
    </rPh>
    <phoneticPr fontId="2"/>
  </si>
  <si>
    <t>水道技術管理者</t>
  </si>
  <si>
    <t>分担金(税込)</t>
    <rPh sb="0" eb="3">
      <t>ブンタンキン</t>
    </rPh>
    <phoneticPr fontId="2"/>
  </si>
  <si>
    <t>お客様番号</t>
    <rPh sb="1" eb="3">
      <t>キャクサマ</t>
    </rPh>
    <phoneticPr fontId="2"/>
  </si>
  <si>
    <t>技術管理者</t>
    <rPh sb="0" eb="2">
      <t>ギジュツ</t>
    </rPh>
    <rPh sb="2" eb="5">
      <t>カンリシャ</t>
    </rPh>
    <phoneticPr fontId="2"/>
  </si>
  <si>
    <t>確認</t>
  </si>
  <si>
    <t>嬬恋村長　　様</t>
    <rPh sb="3" eb="4">
      <t>チョウ</t>
    </rPh>
    <rPh sb="6" eb="7">
      <t>サマ</t>
    </rPh>
    <phoneticPr fontId="2"/>
  </si>
  <si>
    <t>草津町長　様</t>
    <rPh sb="3" eb="4">
      <t>チョウ</t>
    </rPh>
    <rPh sb="5" eb="6">
      <t>サマ</t>
    </rPh>
    <phoneticPr fontId="2"/>
  </si>
  <si>
    <t>課長補佐</t>
    <rPh sb="0" eb="4">
      <t>カチョウホサ</t>
    </rPh>
    <phoneticPr fontId="2"/>
  </si>
  <si>
    <t>東吾妻町長　宛</t>
    <rPh sb="4" eb="5">
      <t>チョウ</t>
    </rPh>
    <rPh sb="6" eb="7">
      <t>ア</t>
    </rPh>
    <phoneticPr fontId="3"/>
  </si>
  <si>
    <t>第</t>
    <rPh sb="0" eb="1">
      <t>ダイ</t>
    </rPh>
    <phoneticPr fontId="3"/>
  </si>
  <si>
    <t>号様式</t>
    <rPh sb="0" eb="1">
      <t>ゴウ</t>
    </rPh>
    <rPh sb="1" eb="3">
      <t>ヨウシキ</t>
    </rPh>
    <phoneticPr fontId="3"/>
  </si>
  <si>
    <t>収受</t>
    <rPh sb="0" eb="2">
      <t>シュウジュ</t>
    </rPh>
    <phoneticPr fontId="3"/>
  </si>
  <si>
    <t>号</t>
    <rPh sb="0" eb="1">
      <t>ゴウ</t>
    </rPh>
    <phoneticPr fontId="3"/>
  </si>
  <si>
    <t>課長</t>
    <rPh sb="0" eb="2">
      <t>カチョウ</t>
    </rPh>
    <phoneticPr fontId="3"/>
  </si>
  <si>
    <t>次長</t>
    <rPh sb="0" eb="2">
      <t>ジチョウ</t>
    </rPh>
    <phoneticPr fontId="3"/>
  </si>
  <si>
    <t>補佐･係長</t>
    <rPh sb="0" eb="2">
      <t>ホサ</t>
    </rPh>
    <rPh sb="3" eb="5">
      <t>カカリチョウ</t>
    </rPh>
    <phoneticPr fontId="3"/>
  </si>
  <si>
    <t>課員</t>
    <rPh sb="0" eb="2">
      <t>カイン</t>
    </rPh>
    <phoneticPr fontId="3"/>
  </si>
  <si>
    <t>担当</t>
    <rPh sb="0" eb="2">
      <t>タントウ</t>
    </rPh>
    <phoneticPr fontId="3"/>
  </si>
  <si>
    <t>水栓番号</t>
    <rPh sb="0" eb="2">
      <t>スイセン</t>
    </rPh>
    <rPh sb="2" eb="4">
      <t>バンゴウ</t>
    </rPh>
    <phoneticPr fontId="3"/>
  </si>
  <si>
    <t>審査・検査手数料等(税込)</t>
    <rPh sb="8" eb="9">
      <t>ナド</t>
    </rPh>
    <phoneticPr fontId="3"/>
  </si>
  <si>
    <t>水道加入金等(税込)</t>
    <rPh sb="5" eb="6">
      <t>ナド</t>
    </rPh>
    <phoneticPr fontId="3"/>
  </si>
  <si>
    <t>審査</t>
    <rPh sb="0" eb="2">
      <t>シンサ</t>
    </rPh>
    <phoneticPr fontId="3"/>
  </si>
  <si>
    <t>検査</t>
    <rPh sb="0" eb="2">
      <t>ケンサ</t>
    </rPh>
    <phoneticPr fontId="3"/>
  </si>
  <si>
    <t>水栓番号（東吾妻町記載）</t>
    <rPh sb="5" eb="6">
      <t>ヒガシ</t>
    </rPh>
    <rPh sb="6" eb="8">
      <t>アガツマ</t>
    </rPh>
    <rPh sb="8" eb="9">
      <t>マチ</t>
    </rPh>
    <rPh sb="9" eb="11">
      <t>キサイ</t>
    </rPh>
    <phoneticPr fontId="3"/>
  </si>
  <si>
    <t>副村長</t>
    <rPh sb="0" eb="3">
      <t>フクソンチョウ</t>
    </rPh>
    <phoneticPr fontId="2"/>
  </si>
  <si>
    <t>昭和村長　様</t>
    <rPh sb="3" eb="4">
      <t>チョウ</t>
    </rPh>
    <rPh sb="5" eb="6">
      <t>サマ</t>
    </rPh>
    <phoneticPr fontId="2"/>
  </si>
  <si>
    <t>技術管理者</t>
    <rPh sb="0" eb="2">
      <t>ギジュツ</t>
    </rPh>
    <rPh sb="2" eb="4">
      <t>カンリ</t>
    </rPh>
    <rPh sb="4" eb="5">
      <t>シャ</t>
    </rPh>
    <phoneticPr fontId="2"/>
  </si>
  <si>
    <t>確認事項</t>
    <rPh sb="0" eb="2">
      <t>カクニン</t>
    </rPh>
    <rPh sb="2" eb="4">
      <t>ジコウ</t>
    </rPh>
    <phoneticPr fontId="2"/>
  </si>
  <si>
    <t>確認事項</t>
    <rPh sb="0" eb="2">
      <t>カクニン</t>
    </rPh>
    <phoneticPr fontId="2"/>
  </si>
  <si>
    <t>東部</t>
    <rPh sb="0" eb="2">
      <t>トウブ</t>
    </rPh>
    <phoneticPr fontId="2"/>
  </si>
  <si>
    <t>　私は、次の指定給水装置工事事業者に、給水装置工事の申込手続及び施工に関する一切を委任し、工事を申込みます。なお、給水装置工事の施工にあたっては、給水条例をはじめとする関係法令等の遵守を徹底します。　　　　　　　　　
　また、給水装置工事の申込にあたって、以下の確認事項について誓約・同意いたします。当該給水装置の権利移転をした際は、継承者に本書の事項を遵守させます。</t>
    <rPh sb="131" eb="133">
      <t>カクニン</t>
    </rPh>
    <phoneticPr fontId="2"/>
  </si>
  <si>
    <t>西部</t>
    <rPh sb="0" eb="2">
      <t>セイブ</t>
    </rPh>
    <phoneticPr fontId="2"/>
  </si>
  <si>
    <t>甘楽町長　様</t>
    <rPh sb="3" eb="4">
      <t>チョウ</t>
    </rPh>
    <rPh sb="5" eb="6">
      <t>サマ</t>
    </rPh>
    <phoneticPr fontId="2"/>
  </si>
  <si>
    <t>施設係長</t>
    <rPh sb="0" eb="2">
      <t>シセツ</t>
    </rPh>
    <rPh sb="2" eb="3">
      <t>カカリ</t>
    </rPh>
    <rPh sb="3" eb="4">
      <t>チョウ</t>
    </rPh>
    <phoneticPr fontId="2"/>
  </si>
  <si>
    <t>業務係長</t>
    <rPh sb="0" eb="2">
      <t>ギョウム</t>
    </rPh>
    <rPh sb="2" eb="3">
      <t>カカリ</t>
    </rPh>
    <rPh sb="3" eb="4">
      <t>チョウ</t>
    </rPh>
    <phoneticPr fontId="15"/>
  </si>
  <si>
    <t>分岐承認</t>
    <rPh sb="0" eb="2">
      <t>ブンキ</t>
    </rPh>
    <rPh sb="2" eb="4">
      <t>ショウニン</t>
    </rPh>
    <phoneticPr fontId="2"/>
  </si>
  <si>
    <t>条関係）</t>
  </si>
  <si>
    <t>免除</t>
  </si>
  <si>
    <t>加入金</t>
  </si>
  <si>
    <t>（新設・改造の場合）
　完成のうえは水道管分岐箇所から量水器（１次側）まで無償譲渡いたします。　　　　　</t>
    <rPh sb="12" eb="14">
      <t>カンセイ</t>
    </rPh>
    <rPh sb="18" eb="20">
      <t>スイドウ</t>
    </rPh>
    <rPh sb="20" eb="21">
      <t>カン</t>
    </rPh>
    <rPh sb="21" eb="25">
      <t>ブンキカショ</t>
    </rPh>
    <rPh sb="27" eb="30">
      <t>リョウスイキ</t>
    </rPh>
    <rPh sb="32" eb="34">
      <t>ジガワ</t>
    </rPh>
    <rPh sb="37" eb="39">
      <t>ムショウ</t>
    </rPh>
    <rPh sb="39" eb="41">
      <t>ジョウト</t>
    </rPh>
    <phoneticPr fontId="2"/>
  </si>
  <si>
    <t>技術管理者</t>
    <phoneticPr fontId="2"/>
  </si>
  <si>
    <t>課長</t>
    <phoneticPr fontId="2"/>
  </si>
  <si>
    <t>水道技術管理者</t>
    <phoneticPr fontId="2"/>
  </si>
  <si>
    <t>　私は、次の指定給水装置工事事業者に、給水装置工事の申込手続及び施工に関する一切を委任し、工事を申込みます。なお、給水装置工事の施工にあたっては、給水条例をはじめとする関係法令等の遵守を徹底します。　　　　　　　　　
　また、給水装置工事の申込にあたって、以下の選択事項について誓約・同意いたします。当該給水装置の権利移転をした際は、継承者に本書の事項を遵守させます。</t>
    <phoneticPr fontId="2"/>
  </si>
  <si>
    <t>沼田市長　様</t>
    <rPh sb="3" eb="4">
      <t>チョウ</t>
    </rPh>
    <rPh sb="5" eb="6">
      <t>サマ</t>
    </rPh>
    <phoneticPr fontId="2"/>
  </si>
  <si>
    <t>課員</t>
    <rPh sb="0" eb="2">
      <t>カイン</t>
    </rPh>
    <phoneticPr fontId="2"/>
  </si>
  <si>
    <t>―</t>
    <phoneticPr fontId="2"/>
  </si>
  <si>
    <t>（新設・改造の場合）
　分岐から量水器までの管種・口径等の配管情報について公開することに同意します。
　また、今後、内線改造等を行う際は、必ず指定給水装置工事事業者に依頼することを誓約します。</t>
    <phoneticPr fontId="2"/>
  </si>
  <si>
    <t>（公道内に配水管を布設する場合）
　村に寄付することに同意し、その後当管より村が必要に応じて分水及び改修をすることについて、異議申し立てを行わないことを誓約します。</t>
    <rPh sb="1" eb="3">
      <t>コウドウ</t>
    </rPh>
    <rPh sb="3" eb="4">
      <t>ナイ</t>
    </rPh>
    <rPh sb="5" eb="8">
      <t>ハイスイカン</t>
    </rPh>
    <rPh sb="9" eb="11">
      <t>フセツ</t>
    </rPh>
    <rPh sb="27" eb="29">
      <t>ドウイ</t>
    </rPh>
    <rPh sb="33" eb="34">
      <t>ゴ</t>
    </rPh>
    <rPh sb="69" eb="70">
      <t>オコナ</t>
    </rPh>
    <rPh sb="76" eb="78">
      <t>セイヤク</t>
    </rPh>
    <phoneticPr fontId="2"/>
  </si>
  <si>
    <t>念書</t>
    <rPh sb="0" eb="2">
      <t>ネンショ</t>
    </rPh>
    <phoneticPr fontId="2"/>
  </si>
  <si>
    <t>受水槽</t>
    <phoneticPr fontId="2"/>
  </si>
  <si>
    <t>給水装置工事手数料（非課税）</t>
    <rPh sb="0" eb="2">
      <t>キュウスイ</t>
    </rPh>
    <rPh sb="2" eb="4">
      <t>ソウチ</t>
    </rPh>
    <rPh sb="4" eb="6">
      <t>コウジ</t>
    </rPh>
    <rPh sb="6" eb="9">
      <t>テスウリョウ</t>
    </rPh>
    <phoneticPr fontId="2"/>
  </si>
  <si>
    <t>水道加入金(税込)</t>
    <phoneticPr fontId="2"/>
  </si>
  <si>
    <r>
      <t>　私は、次の指定給水装置工事事業者に、給水装置工事の申込手続及び施工に関する一切を委任し、工事を申込みます。なお、給水装置工事の施工にあたっては、給水条例をはじめとする関係法令等の遵守を徹底します。　　　　　　　　　
　また、給水装置工事の申込にあたって、</t>
    </r>
    <r>
      <rPr>
        <sz val="11"/>
        <rFont val="ＭＳ Ｐゴシック"/>
        <family val="3"/>
        <charset val="128"/>
      </rPr>
      <t>以下の確認事項について誓約・同意いたします。当該給水装置の権利移転をした際は、継承者に本書の事項を遵守させます。</t>
    </r>
    <rPh sb="131" eb="133">
      <t>カクニン</t>
    </rPh>
    <phoneticPr fontId="2"/>
  </si>
  <si>
    <t>（権利関係の同意事項等）
　本申込に係る権利関係の事項については、全ての権利関係者より同意等を取得済みです。また、権利関係に関して、当事者間で紛争が生じた場合は、申込者の責任において解決します。</t>
    <rPh sb="15" eb="17">
      <t>モウシコミ</t>
    </rPh>
    <phoneticPr fontId="2"/>
  </si>
  <si>
    <t>（権利関係の同意事項等）
　本申込に係る権利関係の事項については、全ての権利関係者より同意等を取得済みです。
　また、権利関係に関して、当事者間で紛争が生じた場合は、申込者の責任において解決します。</t>
    <rPh sb="15" eb="17">
      <t>モウシコミ</t>
    </rPh>
    <phoneticPr fontId="2"/>
  </si>
  <si>
    <t>（権利関係の同意事項等）
　本申込に係る権利関係の事項については、全ての権利関係者より同意等を取得済みです。また、権利関係に関して、当事者間で紛争が生じた場合は、申込者の責任において解決します。</t>
    <rPh sb="15" eb="17">
      <t>モウシコミ</t>
    </rPh>
    <phoneticPr fontId="3"/>
  </si>
  <si>
    <t>（権利関係の同意事項等）
　本申込に係る権利関係の事項については、全ての権利関係者より同意等を取得済みです。また、権利関係に関して、当事者間で紛争が生じた場合は、申込者の責任において解決します。</t>
    <rPh sb="15" eb="17">
      <t>モウシコミ</t>
    </rPh>
    <phoneticPr fontId="15"/>
  </si>
  <si>
    <t>高崎市上下水道事業管理者</t>
  </si>
  <si>
    <t>号（第15</t>
    <rPh sb="0" eb="1">
      <t>ゴウ</t>
    </rPh>
    <rPh sb="2" eb="3">
      <t>ダイ</t>
    </rPh>
    <phoneticPr fontId="2"/>
  </si>
  <si>
    <t>担当者</t>
    <rPh sb="0" eb="2">
      <t>タントウ</t>
    </rPh>
    <rPh sb="2" eb="3">
      <t>シャ</t>
    </rPh>
    <phoneticPr fontId="2"/>
  </si>
  <si>
    <t>（権利関係の同意事項等）
　本申込に係る権利関係の事項ついては、全ての権利関係者より同意等を取得済みです。また、権利関係に関して、当事者間で紛争が生じた場合は、申込者の責任において解決します。</t>
    <rPh sb="15" eb="17">
      <t>モウシコミ</t>
    </rPh>
    <phoneticPr fontId="2"/>
  </si>
  <si>
    <t>技術管理者</t>
    <rPh sb="0" eb="5">
      <t>ギジュツカンリシャ</t>
    </rPh>
    <phoneticPr fontId="2"/>
  </si>
  <si>
    <t>担当者</t>
    <rPh sb="2" eb="3">
      <t>シャ</t>
    </rPh>
    <phoneticPr fontId="2"/>
  </si>
  <si>
    <t>給水装置工事申込書</t>
    <phoneticPr fontId="2"/>
  </si>
  <si>
    <t>こちらのシートで入力して下さい。</t>
    <rPh sb="8" eb="10">
      <t>ニュウリョク</t>
    </rPh>
    <rPh sb="12" eb="13">
      <t>クダ</t>
    </rPh>
    <phoneticPr fontId="20"/>
  </si>
  <si>
    <t>印刷用のシートには直接入力しないで下さい。</t>
    <rPh sb="0" eb="3">
      <t>インサツヨウ</t>
    </rPh>
    <rPh sb="9" eb="11">
      <t>チョクセツ</t>
    </rPh>
    <rPh sb="11" eb="13">
      <t>ニュウリョク</t>
    </rPh>
    <rPh sb="17" eb="18">
      <t>クダ</t>
    </rPh>
    <phoneticPr fontId="20"/>
  </si>
  <si>
    <t>申請日</t>
    <rPh sb="0" eb="3">
      <t>シンセイビ</t>
    </rPh>
    <phoneticPr fontId="20"/>
  </si>
  <si>
    <t>令和</t>
    <rPh sb="0" eb="2">
      <t>レイワ</t>
    </rPh>
    <phoneticPr fontId="20"/>
  </si>
  <si>
    <t>年</t>
    <rPh sb="0" eb="1">
      <t>ネン</t>
    </rPh>
    <phoneticPr fontId="20"/>
  </si>
  <si>
    <t>月</t>
    <rPh sb="0" eb="1">
      <t>ガツ</t>
    </rPh>
    <phoneticPr fontId="20"/>
  </si>
  <si>
    <t>日</t>
    <rPh sb="0" eb="1">
      <t>ニチ</t>
    </rPh>
    <phoneticPr fontId="20"/>
  </si>
  <si>
    <t>指定給水装置工事事業者名</t>
    <rPh sb="0" eb="2">
      <t>シテイ</t>
    </rPh>
    <rPh sb="2" eb="4">
      <t>キュウスイ</t>
    </rPh>
    <rPh sb="4" eb="6">
      <t>ソウチ</t>
    </rPh>
    <rPh sb="6" eb="8">
      <t>コウジ</t>
    </rPh>
    <rPh sb="8" eb="11">
      <t>ジギョウシャ</t>
    </rPh>
    <rPh sb="11" eb="12">
      <t>メイ</t>
    </rPh>
    <phoneticPr fontId="20"/>
  </si>
  <si>
    <t>住所</t>
    <rPh sb="0" eb="2">
      <t>ジュウショ</t>
    </rPh>
    <phoneticPr fontId="20"/>
  </si>
  <si>
    <t>代表者名</t>
    <rPh sb="0" eb="4">
      <t>ダイヒョウシャメイ</t>
    </rPh>
    <phoneticPr fontId="20"/>
  </si>
  <si>
    <t>主任技術者名</t>
    <rPh sb="0" eb="5">
      <t>シュニンギジュツシャ</t>
    </rPh>
    <rPh sb="5" eb="6">
      <t>メイ</t>
    </rPh>
    <phoneticPr fontId="20"/>
  </si>
  <si>
    <t>指定番号</t>
    <rPh sb="0" eb="4">
      <t>シテイバンゴウ</t>
    </rPh>
    <phoneticPr fontId="20"/>
  </si>
  <si>
    <t>電話（代表番号）</t>
    <rPh sb="0" eb="2">
      <t>デンワ</t>
    </rPh>
    <rPh sb="3" eb="7">
      <t>ダイヒョウバンゴウ</t>
    </rPh>
    <phoneticPr fontId="20"/>
  </si>
  <si>
    <t>―</t>
    <phoneticPr fontId="20"/>
  </si>
  <si>
    <t>FAX番号</t>
    <rPh sb="3" eb="5">
      <t>バンゴウ</t>
    </rPh>
    <phoneticPr fontId="20"/>
  </si>
  <si>
    <t>電話（担当者）</t>
    <rPh sb="0" eb="2">
      <t>デンワ</t>
    </rPh>
    <rPh sb="3" eb="6">
      <t>タントウシャ</t>
    </rPh>
    <phoneticPr fontId="20"/>
  </si>
  <si>
    <t>その他メール等</t>
    <rPh sb="2" eb="3">
      <t>タ</t>
    </rPh>
    <rPh sb="6" eb="7">
      <t>トウ</t>
    </rPh>
    <phoneticPr fontId="20"/>
  </si>
  <si>
    <t>工事種別</t>
    <phoneticPr fontId="20"/>
  </si>
  <si>
    <t>（リストより選択）</t>
    <rPh sb="6" eb="8">
      <t>センタク</t>
    </rPh>
    <phoneticPr fontId="20"/>
  </si>
  <si>
    <t>mm</t>
    <phoneticPr fontId="20"/>
  </si>
  <si>
    <t>（直接入力）</t>
  </si>
  <si>
    <t>申込者</t>
    <rPh sb="0" eb="3">
      <t>モウシコミシャ</t>
    </rPh>
    <phoneticPr fontId="20"/>
  </si>
  <si>
    <t>フリガナ</t>
    <phoneticPr fontId="20"/>
  </si>
  <si>
    <t>氏名</t>
    <rPh sb="0" eb="2">
      <t>シメイ</t>
    </rPh>
    <phoneticPr fontId="20"/>
  </si>
  <si>
    <t>電話（携帯番号）</t>
    <rPh sb="0" eb="2">
      <t>デンワ</t>
    </rPh>
    <rPh sb="3" eb="5">
      <t>ケイタイ</t>
    </rPh>
    <rPh sb="5" eb="7">
      <t>バンゴウ</t>
    </rPh>
    <phoneticPr fontId="20"/>
  </si>
  <si>
    <t>電話（代表番号）</t>
    <phoneticPr fontId="2"/>
  </si>
  <si>
    <t>ＦＡＸ番号</t>
    <phoneticPr fontId="2"/>
  </si>
  <si>
    <t>電話（担当者）</t>
    <phoneticPr fontId="2"/>
  </si>
  <si>
    <t>その他メール等</t>
    <phoneticPr fontId="2"/>
  </si>
  <si>
    <t>新設</t>
    <rPh sb="0" eb="2">
      <t>シンセツ</t>
    </rPh>
    <phoneticPr fontId="20"/>
  </si>
  <si>
    <t>量水器φ</t>
    <phoneticPr fontId="20"/>
  </si>
  <si>
    <t>㎜</t>
    <phoneticPr fontId="20"/>
  </si>
  <si>
    <t>改造</t>
    <phoneticPr fontId="2"/>
  </si>
  <si>
    <t>取出しのみ</t>
    <phoneticPr fontId="20"/>
  </si>
  <si>
    <t>口径変更φ</t>
    <phoneticPr fontId="2"/>
  </si>
  <si>
    <t>㎜→</t>
    <phoneticPr fontId="20"/>
  </si>
  <si>
    <t>臨時</t>
    <rPh sb="0" eb="2">
      <t>リンジ</t>
    </rPh>
    <phoneticPr fontId="2"/>
  </si>
  <si>
    <t>給水管工事</t>
    <rPh sb="0" eb="3">
      <t>キュウスイカン</t>
    </rPh>
    <rPh sb="3" eb="5">
      <t>コウジ</t>
    </rPh>
    <phoneticPr fontId="2"/>
  </si>
  <si>
    <t>改造(口径)</t>
    <rPh sb="3" eb="5">
      <t>コウケイ</t>
    </rPh>
    <phoneticPr fontId="2"/>
  </si>
  <si>
    <t>取出しのみ</t>
  </si>
  <si>
    <t>日</t>
    <phoneticPr fontId="2"/>
  </si>
  <si>
    <t xml:space="preserve">㎎/l(ppm) </t>
    <phoneticPr fontId="2"/>
  </si>
  <si>
    <t>月</t>
    <phoneticPr fontId="2"/>
  </si>
  <si>
    <t>給水装置工事明細書</t>
    <rPh sb="0" eb="6">
      <t>キュウスイソウチコウジ</t>
    </rPh>
    <rPh sb="6" eb="9">
      <t>メイサイショ</t>
    </rPh>
    <phoneticPr fontId="2"/>
  </si>
  <si>
    <t>号(第11条関係）</t>
    <rPh sb="0" eb="1">
      <t>ゴウ</t>
    </rPh>
    <rPh sb="2" eb="3">
      <t>ダイ</t>
    </rPh>
    <rPh sb="5" eb="6">
      <t>ジョウ</t>
    </rPh>
    <rPh sb="6" eb="8">
      <t>カンケイ</t>
    </rPh>
    <phoneticPr fontId="2"/>
  </si>
  <si>
    <t>水栓番号</t>
    <rPh sb="0" eb="4">
      <t>スイセンバンゴウ</t>
    </rPh>
    <phoneticPr fontId="2"/>
  </si>
  <si>
    <t>使用材料（二次側：宅地分）</t>
    <rPh sb="5" eb="6">
      <t>ニ</t>
    </rPh>
    <rPh sb="9" eb="11">
      <t>タクチ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</si>
</sst>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4">
    <font>
      <sz val="11"/>
      <name val="ＭＳ Ｐゴシック"/>
      <family val="3"/>
      <charset val="128"/>
    </font>
    <font>
      <sz val="10"/>
      <name val="ＭＳ 明朝"/>
      <family val="1"/>
      <charset val="128"/>
    </font>
    <font>
      <sz val="6"/>
      <name val="ＭＳ Ｐゴシック"/>
      <family val="3"/>
      <charset val="128"/>
    </font>
    <font>
      <sz val="14"/>
      <name val="ＭＳ 明朝"/>
      <family val="1"/>
      <charset val="128"/>
    </font>
    <font>
      <b/>
      <sz val="14"/>
      <name val="ＭＳ 明朝"/>
      <family val="1"/>
      <charset val="128"/>
    </font>
    <font>
      <sz val="11"/>
      <name val="ＭＳ 明朝"/>
      <family val="1"/>
      <charset val="128"/>
    </font>
    <font>
      <b/>
      <sz val="10"/>
      <name val="ＭＳ 明朝"/>
      <family val="1"/>
      <charset val="128"/>
    </font>
    <font>
      <sz val="6"/>
      <name val="ＭＳ 明朝"/>
      <family val="1"/>
      <charset val="128"/>
    </font>
    <font>
      <sz val="9"/>
      <name val="ＭＳ 明朝"/>
      <family val="1"/>
      <charset val="128"/>
    </font>
    <font>
      <sz val="7"/>
      <name val="ＭＳ 明朝"/>
      <family val="1"/>
      <charset val="128"/>
    </font>
    <font>
      <sz val="8"/>
      <name val="ＭＳ 明朝"/>
      <family val="1"/>
      <charset val="128"/>
    </font>
    <font>
      <b/>
      <sz val="12"/>
      <name val="ＭＳ 明朝"/>
      <family val="1"/>
      <charset val="128"/>
    </font>
    <font>
      <sz val="8.5"/>
      <name val="ＭＳ 明朝"/>
      <family val="1"/>
      <charset val="128"/>
    </font>
    <font>
      <b/>
      <sz val="10"/>
      <color rgb="FFFF0000"/>
      <name val="ＭＳ 明朝"/>
      <family val="1"/>
      <charset val="128"/>
    </font>
    <font>
      <sz val="11"/>
      <color rgb="FFFF0000"/>
      <name val="ＭＳ Ｐゴシック"/>
      <family val="3"/>
      <charset val="128"/>
    </font>
    <font>
      <sz val="6"/>
      <name val="ＭＳ Ｐゴシック"/>
      <family val="3"/>
    </font>
    <font>
      <sz val="11"/>
      <name val="ＭＳ Ｐゴシック"/>
      <family val="3"/>
    </font>
    <font>
      <u/>
      <sz val="11"/>
      <color theme="10"/>
      <name val="ＭＳ Ｐゴシック"/>
      <family val="3"/>
    </font>
    <font>
      <sz val="11"/>
      <color theme="1"/>
      <name val="游ゴシック"/>
      <family val="2"/>
      <charset val="128"/>
      <scheme val="minor"/>
    </font>
    <font>
      <b/>
      <sz val="14"/>
      <color rgb="FFFF0000"/>
      <name val="游ゴシック"/>
      <family val="3"/>
      <charset val="128"/>
      <scheme val="minor"/>
    </font>
    <font>
      <sz val="6"/>
      <name val="游ゴシック"/>
      <family val="2"/>
      <charset val="128"/>
      <scheme val="minor"/>
    </font>
    <font>
      <sz val="11"/>
      <name val="游ゴシック"/>
      <family val="3"/>
      <charset val="128"/>
      <scheme val="minor"/>
    </font>
    <font>
      <sz val="10"/>
      <name val="游ゴシック"/>
      <family val="3"/>
      <charset val="128"/>
      <scheme val="minor"/>
    </font>
    <font>
      <b/>
      <sz val="11"/>
      <name val="游ゴシック"/>
      <family val="3"/>
      <charset val="128"/>
      <scheme val="minor"/>
    </font>
    <font>
      <b/>
      <sz val="11"/>
      <color theme="1"/>
      <name val="游ゴシック"/>
      <family val="3"/>
      <charset val="128"/>
      <scheme val="minor"/>
    </font>
    <font>
      <sz val="9"/>
      <name val="游ゴシック"/>
      <family val="3"/>
      <charset val="128"/>
      <scheme val="minor"/>
    </font>
    <font>
      <sz val="9"/>
      <name val="ＭＳ Ｐゴシック"/>
      <family val="3"/>
      <charset val="128"/>
    </font>
    <font>
      <sz val="11"/>
      <color rgb="FFFF0000"/>
      <name val="游ゴシック"/>
      <family val="3"/>
      <charset val="128"/>
      <scheme val="minor"/>
    </font>
    <font>
      <sz val="9"/>
      <color rgb="FF000000"/>
      <name val="Meiryo UI"/>
      <family val="3"/>
      <charset val="128"/>
    </font>
    <font>
      <sz val="11"/>
      <color theme="1"/>
      <name val="ＭＳ Ｐゴシック"/>
      <family val="3"/>
      <charset val="128"/>
    </font>
    <font>
      <sz val="6"/>
      <color theme="1"/>
      <name val="游ゴシック"/>
      <family val="3"/>
      <charset val="128"/>
      <scheme val="minor"/>
    </font>
    <font>
      <sz val="10"/>
      <color rgb="FFFF0000"/>
      <name val="游ゴシック"/>
      <family val="3"/>
      <charset val="128"/>
      <scheme val="minor"/>
    </font>
    <font>
      <sz val="7"/>
      <color rgb="FF00B0F0"/>
      <name val="HGPｺﾞｼｯｸE"/>
      <family val="3"/>
      <charset val="128"/>
    </font>
    <font>
      <sz val="8"/>
      <name val="HGPｺﾞｼｯｸE"/>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79998168889431442"/>
        <bgColor indexed="64"/>
      </patternFill>
    </fill>
  </fills>
  <borders count="13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right/>
      <top style="hair">
        <color auto="1"/>
      </top>
      <bottom/>
      <diagonal/>
    </border>
    <border>
      <left style="thin">
        <color indexed="64"/>
      </left>
      <right/>
      <top/>
      <bottom/>
      <diagonal/>
    </border>
    <border>
      <left/>
      <right style="thin">
        <color indexed="64"/>
      </right>
      <top/>
      <bottom/>
      <diagonal/>
    </border>
    <border>
      <left/>
      <right/>
      <top style="hair">
        <color indexed="64"/>
      </top>
      <bottom style="thin">
        <color indexed="64"/>
      </bottom>
      <diagonal/>
    </border>
    <border>
      <left/>
      <right/>
      <top/>
      <bottom style="thin">
        <color indexed="64"/>
      </bottom>
      <diagonal/>
    </border>
    <border>
      <left/>
      <right/>
      <top/>
      <bottom style="hair">
        <color auto="1"/>
      </bottom>
      <diagonal/>
    </border>
    <border>
      <left/>
      <right style="hair">
        <color auto="1"/>
      </right>
      <top style="hair">
        <color indexed="64"/>
      </top>
      <bottom/>
      <diagonal/>
    </border>
    <border>
      <left style="hair">
        <color auto="1"/>
      </left>
      <right style="hair">
        <color auto="1"/>
      </right>
      <top style="hair">
        <color auto="1"/>
      </top>
      <bottom style="hair">
        <color auto="1"/>
      </bottom>
      <diagonal/>
    </border>
    <border>
      <left/>
      <right style="hair">
        <color indexed="64"/>
      </right>
      <top/>
      <bottom/>
      <diagonal/>
    </border>
    <border>
      <left/>
      <right style="hair">
        <color auto="1"/>
      </right>
      <top/>
      <bottom style="hair">
        <color auto="1"/>
      </bottom>
      <diagonal/>
    </border>
    <border>
      <left/>
      <right style="hair">
        <color auto="1"/>
      </right>
      <top style="hair">
        <color indexed="64"/>
      </top>
      <bottom style="hair">
        <color indexed="64"/>
      </bottom>
      <diagonal/>
    </border>
    <border>
      <left style="hair">
        <color auto="1"/>
      </left>
      <right/>
      <top style="hair">
        <color auto="1"/>
      </top>
      <bottom style="hair">
        <color indexed="64"/>
      </bottom>
      <diagonal/>
    </border>
    <border>
      <left/>
      <right style="hair">
        <color indexed="64"/>
      </right>
      <top/>
      <bottom style="thin">
        <color indexed="64"/>
      </bottom>
      <diagonal/>
    </border>
    <border>
      <left/>
      <right style="hair">
        <color indexed="64"/>
      </right>
      <top style="hair">
        <color auto="1"/>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auto="1"/>
      </right>
      <top style="thin">
        <color indexed="64"/>
      </top>
      <bottom style="thin">
        <color indexed="64"/>
      </bottom>
      <diagonal/>
    </border>
    <border>
      <left style="thin">
        <color indexed="64"/>
      </left>
      <right/>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auto="1"/>
      </left>
      <right style="thin">
        <color indexed="64"/>
      </right>
      <top style="hair">
        <color auto="1"/>
      </top>
      <bottom style="hair">
        <color auto="1"/>
      </bottom>
      <diagonal/>
    </border>
    <border>
      <left style="hair">
        <color indexed="64"/>
      </left>
      <right/>
      <top style="thin">
        <color indexed="64"/>
      </top>
      <bottom style="hair">
        <color indexed="64"/>
      </bottom>
      <diagonal/>
    </border>
    <border>
      <left/>
      <right/>
      <top style="thin">
        <color auto="1"/>
      </top>
      <bottom style="hair">
        <color auto="1"/>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style="hair">
        <color indexed="64"/>
      </left>
      <right/>
      <top style="hair">
        <color indexed="64"/>
      </top>
      <bottom style="thin">
        <color indexed="64"/>
      </bottom>
      <diagonal/>
    </border>
    <border>
      <left style="thin">
        <color indexed="64"/>
      </left>
      <right/>
      <top style="hair">
        <color indexed="64"/>
      </top>
      <bottom style="hair">
        <color auto="1"/>
      </bottom>
      <diagonal/>
    </border>
    <border>
      <left style="thin">
        <color indexed="64"/>
      </left>
      <right/>
      <top style="hair">
        <color indexed="64"/>
      </top>
      <bottom style="thin">
        <color indexed="64"/>
      </bottom>
      <diagonal/>
    </border>
    <border>
      <left style="hair">
        <color auto="1"/>
      </left>
      <right/>
      <top style="hair">
        <color indexed="64"/>
      </top>
      <bottom/>
      <diagonal/>
    </border>
    <border>
      <left style="hair">
        <color auto="1"/>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auto="1"/>
      </left>
      <right style="thin">
        <color indexed="64"/>
      </right>
      <top style="thin">
        <color indexed="64"/>
      </top>
      <bottom style="hair">
        <color auto="1"/>
      </bottom>
      <diagonal/>
    </border>
    <border>
      <left style="hair">
        <color auto="1"/>
      </left>
      <right style="hair">
        <color auto="1"/>
      </right>
      <top style="hair">
        <color auto="1"/>
      </top>
      <bottom/>
      <diagonal/>
    </border>
    <border>
      <left/>
      <right style="hair">
        <color indexed="64"/>
      </right>
      <top style="thin">
        <color indexed="64"/>
      </top>
      <bottom/>
      <diagonal/>
    </border>
    <border>
      <left style="hair">
        <color indexed="64"/>
      </left>
      <right/>
      <top/>
      <bottom/>
      <diagonal/>
    </border>
    <border>
      <left style="hair">
        <color auto="1"/>
      </left>
      <right/>
      <top/>
      <bottom style="hair">
        <color indexed="64"/>
      </bottom>
      <diagonal/>
    </border>
    <border>
      <left style="hair">
        <color indexed="64"/>
      </left>
      <right/>
      <top style="thin">
        <color indexed="64"/>
      </top>
      <bottom/>
      <diagonal/>
    </border>
    <border>
      <left/>
      <right/>
      <top style="thin">
        <color theme="1"/>
      </top>
      <bottom/>
      <diagonal/>
    </border>
    <border>
      <left/>
      <right/>
      <top style="thin">
        <color indexed="64"/>
      </top>
      <bottom style="thin">
        <color theme="1"/>
      </bottom>
      <diagonal/>
    </border>
    <border>
      <left style="thin">
        <color auto="1"/>
      </left>
      <right/>
      <top style="thin">
        <color auto="1"/>
      </top>
      <bottom style="hair">
        <color indexed="64"/>
      </bottom>
      <diagonal/>
    </border>
    <border>
      <left style="thin">
        <color auto="1"/>
      </left>
      <right/>
      <top style="hair">
        <color indexed="64"/>
      </top>
      <bottom/>
      <diagonal/>
    </border>
    <border>
      <left/>
      <right style="thin">
        <color auto="1"/>
      </right>
      <top style="hair">
        <color auto="1"/>
      </top>
      <bottom/>
      <diagonal/>
    </border>
    <border>
      <left/>
      <right style="hair">
        <color indexed="64"/>
      </right>
      <top style="thin">
        <color indexed="64"/>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left style="hair">
        <color theme="1"/>
      </left>
      <right style="hair">
        <color theme="1"/>
      </right>
      <top style="hair">
        <color theme="1"/>
      </top>
      <bottom style="hair">
        <color theme="1"/>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top style="thin">
        <color theme="1"/>
      </top>
      <bottom/>
      <diagonal/>
    </border>
    <border>
      <left style="thin">
        <color auto="1"/>
      </left>
      <right style="thin">
        <color auto="1"/>
      </right>
      <top style="thin">
        <color auto="1"/>
      </top>
      <bottom style="thin">
        <color auto="1"/>
      </bottom>
      <diagonal/>
    </border>
    <border>
      <left/>
      <right/>
      <top style="thin">
        <color theme="1"/>
      </top>
      <bottom style="hair">
        <color theme="1"/>
      </bottom>
      <diagonal/>
    </border>
    <border>
      <left style="thick">
        <color theme="1" tint="0.14996795556505021"/>
      </left>
      <right/>
      <top style="thick">
        <color theme="1" tint="0.14996795556505021"/>
      </top>
      <bottom/>
      <diagonal/>
    </border>
    <border>
      <left/>
      <right/>
      <top style="thick">
        <color theme="1" tint="0.14996795556505021"/>
      </top>
      <bottom/>
      <diagonal/>
    </border>
    <border>
      <left/>
      <right style="thick">
        <color theme="1" tint="0.14996795556505021"/>
      </right>
      <top style="thick">
        <color theme="1" tint="0.14996795556505021"/>
      </top>
      <bottom/>
      <diagonal/>
    </border>
    <border>
      <left style="thick">
        <color theme="1" tint="0.14996795556505021"/>
      </left>
      <right/>
      <top/>
      <bottom/>
      <diagonal/>
    </border>
    <border>
      <left/>
      <right style="thick">
        <color theme="1" tint="0.14996795556505021"/>
      </right>
      <top/>
      <bottom/>
      <diagonal/>
    </border>
    <border>
      <left style="thick">
        <color theme="1" tint="0.14996795556505021"/>
      </left>
      <right/>
      <top/>
      <bottom style="thin">
        <color indexed="64"/>
      </bottom>
      <diagonal/>
    </border>
    <border>
      <left/>
      <right style="thick">
        <color theme="1" tint="0.14996795556505021"/>
      </right>
      <top/>
      <bottom style="thin">
        <color indexed="64"/>
      </bottom>
      <diagonal/>
    </border>
    <border>
      <left style="thick">
        <color theme="1" tint="0.14996795556505021"/>
      </left>
      <right style="hair">
        <color auto="1"/>
      </right>
      <top style="thin">
        <color indexed="64"/>
      </top>
      <bottom style="thin">
        <color indexed="64"/>
      </bottom>
      <diagonal/>
    </border>
    <border>
      <left/>
      <right style="thick">
        <color theme="1" tint="0.14996795556505021"/>
      </right>
      <top style="thin">
        <color indexed="64"/>
      </top>
      <bottom style="thin">
        <color indexed="64"/>
      </bottom>
      <diagonal/>
    </border>
    <border>
      <left style="thick">
        <color theme="1" tint="0.14996795556505021"/>
      </left>
      <right/>
      <top style="thin">
        <color indexed="64"/>
      </top>
      <bottom/>
      <diagonal/>
    </border>
    <border>
      <left/>
      <right style="thick">
        <color theme="1" tint="0.14996795556505021"/>
      </right>
      <top style="thin">
        <color auto="1"/>
      </top>
      <bottom style="hair">
        <color auto="1"/>
      </bottom>
      <diagonal/>
    </border>
    <border>
      <left/>
      <right style="thick">
        <color theme="1" tint="0.14996795556505021"/>
      </right>
      <top style="hair">
        <color indexed="64"/>
      </top>
      <bottom style="hair">
        <color indexed="64"/>
      </bottom>
      <diagonal/>
    </border>
    <border>
      <left/>
      <right style="thick">
        <color theme="1" tint="0.14996795556505021"/>
      </right>
      <top style="hair">
        <color indexed="64"/>
      </top>
      <bottom style="thin">
        <color indexed="64"/>
      </bottom>
      <diagonal/>
    </border>
    <border>
      <left style="thick">
        <color theme="1" tint="0.14996795556505021"/>
      </left>
      <right/>
      <top style="thin">
        <color indexed="64"/>
      </top>
      <bottom style="hair">
        <color indexed="64"/>
      </bottom>
      <diagonal/>
    </border>
    <border>
      <left style="thick">
        <color theme="1" tint="0.14996795556505021"/>
      </left>
      <right/>
      <top style="hair">
        <color indexed="64"/>
      </top>
      <bottom style="hair">
        <color indexed="64"/>
      </bottom>
      <diagonal/>
    </border>
    <border>
      <left style="thick">
        <color theme="1" tint="0.14996795556505021"/>
      </left>
      <right/>
      <top style="hair">
        <color auto="1"/>
      </top>
      <bottom/>
      <diagonal/>
    </border>
    <border>
      <left style="thick">
        <color theme="1" tint="0.14996795556505021"/>
      </left>
      <right/>
      <top/>
      <bottom style="hair">
        <color indexed="64"/>
      </bottom>
      <diagonal/>
    </border>
    <border>
      <left/>
      <right style="thick">
        <color theme="1" tint="0.14996795556505021"/>
      </right>
      <top style="hair">
        <color indexed="64"/>
      </top>
      <bottom/>
      <diagonal/>
    </border>
    <border>
      <left/>
      <right style="thick">
        <color theme="1" tint="0.14996795556505021"/>
      </right>
      <top/>
      <bottom style="hair">
        <color indexed="64"/>
      </bottom>
      <diagonal/>
    </border>
    <border>
      <left style="thick">
        <color theme="1" tint="0.14996795556505021"/>
      </left>
      <right/>
      <top style="thick">
        <color theme="1" tint="0.14996795556505021"/>
      </top>
      <bottom style="thin">
        <color indexed="64"/>
      </bottom>
      <diagonal/>
    </border>
    <border>
      <left/>
      <right/>
      <top style="thick">
        <color theme="1" tint="0.14996795556505021"/>
      </top>
      <bottom style="thin">
        <color indexed="64"/>
      </bottom>
      <diagonal/>
    </border>
    <border>
      <left style="hair">
        <color indexed="64"/>
      </left>
      <right/>
      <top style="thick">
        <color theme="1" tint="0.14996795556505021"/>
      </top>
      <bottom style="thin">
        <color indexed="64"/>
      </bottom>
      <diagonal/>
    </border>
    <border>
      <left/>
      <right style="thin">
        <color indexed="64"/>
      </right>
      <top style="thick">
        <color theme="1" tint="0.14996795556505021"/>
      </top>
      <bottom style="thin">
        <color indexed="64"/>
      </bottom>
      <diagonal/>
    </border>
    <border>
      <left style="thin">
        <color auto="1"/>
      </left>
      <right/>
      <top style="thick">
        <color theme="1" tint="0.14996795556505021"/>
      </top>
      <bottom style="hair">
        <color auto="1"/>
      </bottom>
      <diagonal/>
    </border>
    <border>
      <left/>
      <right/>
      <top style="thick">
        <color theme="1" tint="0.14996795556505021"/>
      </top>
      <bottom style="hair">
        <color indexed="64"/>
      </bottom>
      <diagonal/>
    </border>
    <border>
      <left style="hair">
        <color auto="1"/>
      </left>
      <right/>
      <top style="thick">
        <color theme="1" tint="0.14996795556505021"/>
      </top>
      <bottom style="hair">
        <color auto="1"/>
      </bottom>
      <diagonal/>
    </border>
    <border>
      <left/>
      <right style="hair">
        <color auto="1"/>
      </right>
      <top style="thick">
        <color theme="1" tint="0.14996795556505021"/>
      </top>
      <bottom style="hair">
        <color auto="1"/>
      </bottom>
      <diagonal/>
    </border>
    <border>
      <left/>
      <right style="hair">
        <color indexed="64"/>
      </right>
      <top style="thick">
        <color theme="1" tint="0.14996795556505021"/>
      </top>
      <bottom/>
      <diagonal/>
    </border>
    <border>
      <left style="hair">
        <color indexed="64"/>
      </left>
      <right/>
      <top style="thick">
        <color theme="1" tint="0.14996795556505021"/>
      </top>
      <bottom/>
      <diagonal/>
    </border>
    <border>
      <left/>
      <right style="thin">
        <color indexed="64"/>
      </right>
      <top style="thick">
        <color theme="1" tint="0.14996795556505021"/>
      </top>
      <bottom/>
      <diagonal/>
    </border>
    <border>
      <left style="thick">
        <color theme="1" tint="0.14996795556505021"/>
      </left>
      <right/>
      <top style="thin">
        <color indexed="64"/>
      </top>
      <bottom style="thin">
        <color indexed="64"/>
      </bottom>
      <diagonal/>
    </border>
    <border>
      <left style="thick">
        <color theme="1" tint="0.14996795556505021"/>
      </left>
      <right style="hair">
        <color indexed="64"/>
      </right>
      <top style="thin">
        <color indexed="64"/>
      </top>
      <bottom style="hair">
        <color indexed="64"/>
      </bottom>
      <diagonal/>
    </border>
    <border>
      <left style="thick">
        <color theme="1" tint="0.14996795556505021"/>
      </left>
      <right style="hair">
        <color auto="1"/>
      </right>
      <top style="hair">
        <color indexed="64"/>
      </top>
      <bottom style="hair">
        <color indexed="64"/>
      </bottom>
      <diagonal/>
    </border>
    <border>
      <left style="thick">
        <color theme="1" tint="0.14996795556505021"/>
      </left>
      <right style="hair">
        <color indexed="64"/>
      </right>
      <top style="hair">
        <color auto="1"/>
      </top>
      <bottom style="thin">
        <color indexed="64"/>
      </bottom>
      <diagonal/>
    </border>
    <border>
      <left style="thick">
        <color theme="1" tint="0.14996795556505021"/>
      </left>
      <right/>
      <top style="thin">
        <color indexed="64"/>
      </top>
      <bottom style="thin">
        <color theme="1"/>
      </bottom>
      <diagonal/>
    </border>
    <border>
      <left/>
      <right style="thick">
        <color theme="1" tint="0.14996795556505021"/>
      </right>
      <top style="thin">
        <color indexed="64"/>
      </top>
      <bottom style="thin">
        <color theme="1"/>
      </bottom>
      <diagonal/>
    </border>
    <border>
      <left style="thick">
        <color theme="1" tint="0.14996795556505021"/>
      </left>
      <right/>
      <top style="thin">
        <color theme="1"/>
      </top>
      <bottom/>
      <diagonal/>
    </border>
    <border>
      <left/>
      <right style="thick">
        <color theme="1" tint="0.14996795556505021"/>
      </right>
      <top style="thin">
        <color theme="1"/>
      </top>
      <bottom/>
      <diagonal/>
    </border>
    <border>
      <left style="thick">
        <color theme="1" tint="0.14996795556505021"/>
      </left>
      <right/>
      <top style="hair">
        <color theme="1"/>
      </top>
      <bottom style="hair">
        <color theme="1"/>
      </bottom>
      <diagonal/>
    </border>
    <border>
      <left/>
      <right style="thick">
        <color theme="1" tint="0.14996795556505021"/>
      </right>
      <top style="hair">
        <color theme="1"/>
      </top>
      <bottom style="hair">
        <color theme="1"/>
      </bottom>
      <diagonal/>
    </border>
    <border>
      <left style="thick">
        <color theme="1" tint="0.14996795556505021"/>
      </left>
      <right/>
      <top style="hair">
        <color theme="1"/>
      </top>
      <bottom style="thick">
        <color theme="1" tint="0.14996795556505021"/>
      </bottom>
      <diagonal/>
    </border>
    <border>
      <left/>
      <right/>
      <top style="hair">
        <color theme="1"/>
      </top>
      <bottom style="thick">
        <color theme="1" tint="0.14996795556505021"/>
      </bottom>
      <diagonal/>
    </border>
    <border>
      <left/>
      <right style="hair">
        <color theme="1"/>
      </right>
      <top style="hair">
        <color theme="1"/>
      </top>
      <bottom style="thick">
        <color theme="1" tint="0.14996795556505021"/>
      </bottom>
      <diagonal/>
    </border>
    <border>
      <left style="hair">
        <color theme="1"/>
      </left>
      <right/>
      <top style="hair">
        <color theme="1"/>
      </top>
      <bottom style="thick">
        <color theme="1" tint="0.14996795556505021"/>
      </bottom>
      <diagonal/>
    </border>
    <border>
      <left style="hair">
        <color theme="1"/>
      </left>
      <right style="hair">
        <color theme="1"/>
      </right>
      <top style="hair">
        <color theme="1"/>
      </top>
      <bottom style="thick">
        <color theme="1" tint="0.14996795556505021"/>
      </bottom>
      <diagonal/>
    </border>
    <border>
      <left/>
      <right style="thick">
        <color theme="1" tint="0.14996795556505021"/>
      </right>
      <top style="hair">
        <color theme="1"/>
      </top>
      <bottom style="thick">
        <color theme="1" tint="0.14996795556505021"/>
      </bottom>
      <diagonal/>
    </border>
    <border>
      <left style="thin">
        <color indexed="64"/>
      </left>
      <right/>
      <top style="thick">
        <color theme="1" tint="0.14996795556505021"/>
      </top>
      <bottom/>
      <diagonal/>
    </border>
    <border>
      <left style="hair">
        <color indexed="64"/>
      </left>
      <right style="thick">
        <color theme="1" tint="0.14996795556505021"/>
      </right>
      <top style="thin">
        <color indexed="64"/>
      </top>
      <bottom style="thin">
        <color indexed="64"/>
      </bottom>
      <diagonal/>
    </border>
    <border>
      <left style="hair">
        <color indexed="64"/>
      </left>
      <right style="thick">
        <color theme="1" tint="0.14996795556505021"/>
      </right>
      <top style="thin">
        <color indexed="64"/>
      </top>
      <bottom style="hair">
        <color indexed="64"/>
      </bottom>
      <diagonal/>
    </border>
    <border>
      <left style="hair">
        <color indexed="64"/>
      </left>
      <right style="thick">
        <color theme="1" tint="0.14996795556505021"/>
      </right>
      <top style="hair">
        <color indexed="64"/>
      </top>
      <bottom style="hair">
        <color indexed="64"/>
      </bottom>
      <diagonal/>
    </border>
    <border>
      <left style="thick">
        <color theme="1" tint="0.14996795556505021"/>
      </left>
      <right/>
      <top style="hair">
        <color auto="1"/>
      </top>
      <bottom style="thick">
        <color theme="1" tint="0.14996795556505021"/>
      </bottom>
      <diagonal/>
    </border>
    <border>
      <left/>
      <right/>
      <top style="hair">
        <color auto="1"/>
      </top>
      <bottom style="thick">
        <color theme="1" tint="0.14996795556505021"/>
      </bottom>
      <diagonal/>
    </border>
    <border>
      <left/>
      <right style="hair">
        <color auto="1"/>
      </right>
      <top style="hair">
        <color auto="1"/>
      </top>
      <bottom style="thick">
        <color theme="1" tint="0.14996795556505021"/>
      </bottom>
      <diagonal/>
    </border>
    <border>
      <left style="hair">
        <color indexed="64"/>
      </left>
      <right style="hair">
        <color indexed="64"/>
      </right>
      <top style="hair">
        <color auto="1"/>
      </top>
      <bottom style="thick">
        <color theme="1" tint="0.14996795556505021"/>
      </bottom>
      <diagonal/>
    </border>
    <border>
      <left style="hair">
        <color auto="1"/>
      </left>
      <right style="thin">
        <color indexed="64"/>
      </right>
      <top style="hair">
        <color auto="1"/>
      </top>
      <bottom style="thick">
        <color theme="1" tint="0.14996795556505021"/>
      </bottom>
      <diagonal/>
    </border>
    <border>
      <left style="thin">
        <color indexed="64"/>
      </left>
      <right/>
      <top style="hair">
        <color auto="1"/>
      </top>
      <bottom style="thick">
        <color theme="1" tint="0.14996795556505021"/>
      </bottom>
      <diagonal/>
    </border>
    <border>
      <left style="thin">
        <color indexed="64"/>
      </left>
      <right style="hair">
        <color indexed="64"/>
      </right>
      <top style="thick">
        <color theme="1" tint="0.14996795556505021"/>
      </top>
      <bottom style="thin">
        <color indexed="64"/>
      </bottom>
      <diagonal/>
    </border>
    <border>
      <left style="hair">
        <color indexed="64"/>
      </left>
      <right style="hair">
        <color indexed="64"/>
      </right>
      <top style="thick">
        <color theme="1" tint="0.14996795556505021"/>
      </top>
      <bottom style="thin">
        <color indexed="64"/>
      </bottom>
      <diagonal/>
    </border>
    <border>
      <left/>
      <right style="hair">
        <color indexed="64"/>
      </right>
      <top style="thick">
        <color theme="1" tint="0.14996795556505021"/>
      </top>
      <bottom style="thin">
        <color indexed="64"/>
      </bottom>
      <diagonal/>
    </border>
    <border>
      <left style="thick">
        <color theme="1" tint="0.14996795556505021"/>
      </left>
      <right/>
      <top style="thick">
        <color theme="1" tint="0.14996795556505021"/>
      </top>
      <bottom style="thick">
        <color theme="1" tint="0.14996795556505021"/>
      </bottom>
      <diagonal/>
    </border>
    <border>
      <left/>
      <right/>
      <top style="thick">
        <color theme="1" tint="0.14996795556505021"/>
      </top>
      <bottom style="thick">
        <color theme="1" tint="0.14996795556505021"/>
      </bottom>
      <diagonal/>
    </border>
    <border>
      <left/>
      <right style="thick">
        <color theme="1" tint="0.14996795556505021"/>
      </right>
      <top style="thick">
        <color theme="1" tint="0.14996795556505021"/>
      </top>
      <bottom style="thick">
        <color theme="1" tint="0.14996795556505021"/>
      </bottom>
      <diagonal/>
    </border>
    <border>
      <left style="hair">
        <color auto="1"/>
      </left>
      <right/>
      <top style="thick">
        <color theme="1" tint="0.14996795556505021"/>
      </top>
      <bottom style="thick">
        <color theme="1" tint="0.14996795556505021"/>
      </bottom>
      <diagonal/>
    </border>
    <border>
      <left style="hair">
        <color auto="1"/>
      </left>
      <right style="thick">
        <color theme="1" tint="0.14996795556505021"/>
      </right>
      <top style="hair">
        <color auto="1"/>
      </top>
      <bottom style="thick">
        <color theme="1" tint="0.14996795556505021"/>
      </bottom>
      <diagonal/>
    </border>
    <border>
      <left/>
      <right style="thick">
        <color theme="1" tint="0.14996795556505021"/>
      </right>
      <top style="thick">
        <color theme="1" tint="0.14996795556505021"/>
      </top>
      <bottom style="thin">
        <color indexed="64"/>
      </bottom>
      <diagonal/>
    </border>
    <border>
      <left/>
      <right style="hair">
        <color indexed="64"/>
      </right>
      <top style="thick">
        <color theme="1" tint="0.14996795556505021"/>
      </top>
      <bottom style="thick">
        <color theme="1" tint="0.14996795556505021"/>
      </bottom>
      <diagonal/>
    </border>
    <border>
      <left style="thin">
        <color auto="1"/>
      </left>
      <right style="thin">
        <color auto="1"/>
      </right>
      <top/>
      <bottom/>
      <diagonal/>
    </border>
    <border>
      <left/>
      <right style="thick">
        <color auto="1"/>
      </right>
      <top style="hair">
        <color auto="1"/>
      </top>
      <bottom style="hair">
        <color indexed="64"/>
      </bottom>
      <diagonal/>
    </border>
    <border>
      <left/>
      <right/>
      <top/>
      <bottom style="thick">
        <color theme="1" tint="0.14996795556505021"/>
      </bottom>
      <diagonal/>
    </border>
  </borders>
  <cellStyleXfs count="4">
    <xf numFmtId="0" fontId="0" fillId="0" borderId="0">
      <alignment vertical="center"/>
    </xf>
    <xf numFmtId="0" fontId="16" fillId="0" borderId="0">
      <alignment vertical="center"/>
    </xf>
    <xf numFmtId="0" fontId="17" fillId="0" borderId="0" applyNumberFormat="0" applyFill="0" applyBorder="0" applyAlignment="0" applyProtection="0">
      <alignment vertical="center"/>
    </xf>
    <xf numFmtId="0" fontId="18" fillId="0" borderId="0">
      <alignment vertical="center"/>
    </xf>
  </cellStyleXfs>
  <cellXfs count="509">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center" vertical="center"/>
    </xf>
    <xf numFmtId="0" fontId="1" fillId="0" borderId="19" xfId="0" applyFont="1" applyBorder="1">
      <alignment vertical="center"/>
    </xf>
    <xf numFmtId="0" fontId="8" fillId="0" borderId="36" xfId="0" applyFont="1" applyBorder="1" applyAlignment="1">
      <alignment vertical="center" justifyLastLine="1"/>
    </xf>
    <xf numFmtId="0" fontId="8" fillId="0" borderId="21" xfId="0" applyFont="1" applyBorder="1">
      <alignment vertical="center"/>
    </xf>
    <xf numFmtId="0" fontId="8" fillId="0" borderId="48" xfId="0" applyFont="1" applyBorder="1">
      <alignment vertical="center"/>
    </xf>
    <xf numFmtId="0" fontId="8" fillId="0" borderId="50" xfId="0" applyFont="1" applyBorder="1">
      <alignment vertical="center"/>
    </xf>
    <xf numFmtId="0" fontId="8" fillId="0" borderId="29" xfId="0" applyFont="1" applyBorder="1">
      <alignment vertical="center"/>
    </xf>
    <xf numFmtId="0" fontId="1" fillId="0" borderId="29" xfId="0" applyFont="1" applyBorder="1">
      <alignment vertical="center"/>
    </xf>
    <xf numFmtId="0" fontId="1" fillId="0" borderId="30" xfId="0" applyFont="1" applyBorder="1">
      <alignment vertical="center"/>
    </xf>
    <xf numFmtId="0" fontId="1" fillId="0" borderId="5" xfId="0" applyFont="1" applyBorder="1">
      <alignment vertical="center"/>
    </xf>
    <xf numFmtId="0" fontId="1" fillId="0" borderId="2" xfId="0" applyFont="1" applyBorder="1">
      <alignment vertical="center"/>
    </xf>
    <xf numFmtId="0" fontId="1" fillId="0" borderId="6" xfId="0" applyFont="1" applyBorder="1">
      <alignment vertical="center"/>
    </xf>
    <xf numFmtId="0" fontId="1" fillId="0" borderId="23" xfId="0" applyFont="1" applyBorder="1">
      <alignment vertical="center"/>
    </xf>
    <xf numFmtId="0" fontId="1" fillId="0" borderId="8" xfId="0" applyFont="1" applyBorder="1">
      <alignment vertical="center"/>
    </xf>
    <xf numFmtId="0" fontId="1" fillId="0" borderId="26"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1" xfId="0" applyFont="1" applyBorder="1">
      <alignment vertical="center"/>
    </xf>
    <xf numFmtId="0" fontId="8" fillId="0" borderId="24" xfId="0" applyFont="1" applyBorder="1">
      <alignment vertical="center"/>
    </xf>
    <xf numFmtId="0" fontId="0" fillId="0" borderId="62" xfId="0" applyBorder="1">
      <alignment vertical="center"/>
    </xf>
    <xf numFmtId="0" fontId="0" fillId="0" borderId="62" xfId="0" applyBorder="1" applyAlignment="1">
      <alignment vertical="center" wrapText="1"/>
    </xf>
    <xf numFmtId="0" fontId="8" fillId="0" borderId="48" xfId="0" applyFont="1" applyBorder="1" applyAlignment="1">
      <alignment vertical="center" shrinkToFit="1"/>
    </xf>
    <xf numFmtId="0" fontId="8" fillId="0" borderId="12" xfId="0" applyFont="1" applyBorder="1" applyAlignment="1">
      <alignment vertical="center" shrinkToFit="1"/>
    </xf>
    <xf numFmtId="0" fontId="8" fillId="0" borderId="45" xfId="0" applyFont="1" applyBorder="1" applyAlignment="1">
      <alignment vertical="center" shrinkToFit="1"/>
    </xf>
    <xf numFmtId="0" fontId="5" fillId="0" borderId="0" xfId="0" applyFont="1" applyAlignment="1">
      <alignment vertical="center" wrapText="1"/>
    </xf>
    <xf numFmtId="49" fontId="6" fillId="0" borderId="0" xfId="0" applyNumberFormat="1" applyFont="1">
      <alignment vertical="center"/>
    </xf>
    <xf numFmtId="0" fontId="8" fillId="0" borderId="0" xfId="0" applyFont="1" applyAlignment="1">
      <alignment vertical="distributed"/>
    </xf>
    <xf numFmtId="0" fontId="8" fillId="0" borderId="0" xfId="0" applyFont="1">
      <alignment vertical="center"/>
    </xf>
    <xf numFmtId="0" fontId="8" fillId="0" borderId="0" xfId="0" applyFont="1" applyAlignment="1">
      <alignment horizontal="left" vertical="center"/>
    </xf>
    <xf numFmtId="0" fontId="1" fillId="0" borderId="0" xfId="0" applyFont="1" applyAlignment="1">
      <alignment vertical="center" wrapText="1"/>
    </xf>
    <xf numFmtId="0" fontId="10" fillId="0" borderId="0" xfId="0" applyFont="1">
      <alignment vertical="center"/>
    </xf>
    <xf numFmtId="0" fontId="1" fillId="0" borderId="67" xfId="0" applyFont="1" applyBorder="1">
      <alignment vertical="center"/>
    </xf>
    <xf numFmtId="0" fontId="5" fillId="0" borderId="68" xfId="0" applyFont="1" applyBorder="1" applyAlignment="1">
      <alignment vertical="center" wrapText="1"/>
    </xf>
    <xf numFmtId="0" fontId="1" fillId="0" borderId="68" xfId="0" applyFont="1" applyBorder="1">
      <alignment vertical="center"/>
    </xf>
    <xf numFmtId="0" fontId="8" fillId="0" borderId="101" xfId="0" applyFont="1" applyBorder="1" applyAlignment="1">
      <alignment vertical="center" shrinkToFit="1"/>
    </xf>
    <xf numFmtId="0" fontId="8" fillId="0" borderId="105" xfId="0" applyFont="1" applyBorder="1">
      <alignment vertical="center"/>
    </xf>
    <xf numFmtId="0" fontId="8" fillId="0" borderId="107" xfId="0" applyFont="1" applyBorder="1">
      <alignment vertical="center"/>
    </xf>
    <xf numFmtId="0" fontId="8" fillId="0" borderId="67" xfId="0" applyFont="1" applyBorder="1" applyAlignment="1">
      <alignment vertical="center" shrinkToFit="1"/>
    </xf>
    <xf numFmtId="0" fontId="8" fillId="0" borderId="100" xfId="0" applyFont="1" applyBorder="1">
      <alignment vertical="center"/>
    </xf>
    <xf numFmtId="0" fontId="8" fillId="0" borderId="102" xfId="0" applyFont="1" applyBorder="1">
      <alignment vertical="center"/>
    </xf>
    <xf numFmtId="0" fontId="8" fillId="0" borderId="104" xfId="0" applyFont="1" applyBorder="1">
      <alignment vertical="center"/>
    </xf>
    <xf numFmtId="0" fontId="8" fillId="0" borderId="68" xfId="0" applyFont="1" applyBorder="1" applyAlignment="1">
      <alignment vertical="center" wrapText="1"/>
    </xf>
    <xf numFmtId="0" fontId="8" fillId="0" borderId="68" xfId="0" applyFont="1" applyBorder="1">
      <alignment vertical="center"/>
    </xf>
    <xf numFmtId="0" fontId="10" fillId="0" borderId="68" xfId="0" applyFont="1" applyBorder="1">
      <alignment vertical="center"/>
    </xf>
    <xf numFmtId="0" fontId="0" fillId="0" borderId="62" xfId="0" applyBorder="1" applyAlignment="1">
      <alignment horizontal="center" vertical="center" shrinkToFit="1"/>
    </xf>
    <xf numFmtId="0" fontId="0" fillId="3" borderId="62" xfId="0" applyFill="1" applyBorder="1" applyAlignment="1">
      <alignment horizontal="center" vertical="center" shrinkToFit="1"/>
    </xf>
    <xf numFmtId="0" fontId="0" fillId="2" borderId="62" xfId="0" applyFill="1" applyBorder="1" applyAlignment="1">
      <alignment horizontal="center" vertical="center" shrinkToFit="1"/>
    </xf>
    <xf numFmtId="0" fontId="0" fillId="0" borderId="0" xfId="0" applyAlignment="1">
      <alignment horizontal="center" vertical="center" shrinkToFit="1"/>
    </xf>
    <xf numFmtId="0" fontId="0" fillId="0" borderId="62" xfId="0" applyBorder="1" applyAlignment="1">
      <alignment horizontal="center"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0" fillId="4" borderId="62" xfId="0" applyFill="1" applyBorder="1" applyAlignment="1">
      <alignment horizontal="center" vertical="center"/>
    </xf>
    <xf numFmtId="0" fontId="0" fillId="0" borderId="0" xfId="0" applyAlignment="1">
      <alignment horizontal="center" vertical="center"/>
    </xf>
    <xf numFmtId="0" fontId="0" fillId="4" borderId="20" xfId="0" applyFill="1" applyBorder="1" applyAlignment="1">
      <alignment horizontal="center" vertical="center"/>
    </xf>
    <xf numFmtId="0" fontId="0" fillId="4" borderId="20" xfId="0" applyFill="1" applyBorder="1">
      <alignment vertical="center"/>
    </xf>
    <xf numFmtId="0" fontId="0" fillId="4" borderId="62" xfId="0" applyFill="1" applyBorder="1">
      <alignment vertical="center"/>
    </xf>
    <xf numFmtId="0" fontId="0" fillId="0" borderId="20" xfId="0" applyBorder="1" applyAlignment="1">
      <alignment horizontal="centerContinuous" vertical="center" wrapText="1"/>
    </xf>
    <xf numFmtId="0" fontId="0" fillId="0" borderId="25" xfId="0" applyBorder="1" applyAlignment="1">
      <alignment horizontal="centerContinuous" vertical="center" wrapText="1"/>
    </xf>
    <xf numFmtId="0" fontId="0" fillId="0" borderId="62" xfId="0" applyBorder="1" applyAlignment="1">
      <alignment vertical="center" shrinkToFit="1"/>
    </xf>
    <xf numFmtId="0" fontId="0" fillId="0" borderId="20" xfId="0" applyBorder="1">
      <alignment vertical="center"/>
    </xf>
    <xf numFmtId="57" fontId="0" fillId="4" borderId="62" xfId="0" applyNumberFormat="1" applyFill="1" applyBorder="1" applyAlignment="1">
      <alignment horizontal="center" vertical="center"/>
    </xf>
    <xf numFmtId="0" fontId="8" fillId="0" borderId="21" xfId="0" applyFont="1" applyBorder="1" applyAlignment="1">
      <alignment horizontal="center" vertical="center"/>
    </xf>
    <xf numFmtId="0" fontId="8" fillId="0" borderId="72" xfId="0" applyFont="1" applyBorder="1" applyAlignment="1">
      <alignment horizontal="center" vertical="center"/>
    </xf>
    <xf numFmtId="0" fontId="19" fillId="0" borderId="0" xfId="3"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0" xfId="3" applyFont="1">
      <alignment vertical="center"/>
    </xf>
    <xf numFmtId="0" fontId="18" fillId="0" borderId="0" xfId="3">
      <alignment vertical="center"/>
    </xf>
    <xf numFmtId="0" fontId="18" fillId="0" borderId="0" xfId="3" applyAlignment="1">
      <alignment horizontal="center" vertical="center"/>
    </xf>
    <xf numFmtId="0" fontId="18" fillId="7" borderId="62" xfId="3" applyFill="1" applyBorder="1">
      <alignment vertical="center"/>
    </xf>
    <xf numFmtId="0" fontId="29" fillId="0" borderId="0" xfId="3" applyFont="1">
      <alignment vertical="center"/>
    </xf>
    <xf numFmtId="0" fontId="30" fillId="0" borderId="0" xfId="3" applyFont="1" applyAlignment="1">
      <alignment vertical="top" wrapText="1"/>
    </xf>
    <xf numFmtId="0" fontId="8" fillId="0" borderId="24" xfId="0" applyFont="1" applyBorder="1" applyAlignment="1">
      <alignment horizontal="center" vertical="center"/>
    </xf>
    <xf numFmtId="0" fontId="8" fillId="0" borderId="0" xfId="0" applyFont="1" applyAlignment="1">
      <alignment vertical="center" wrapText="1"/>
    </xf>
    <xf numFmtId="0" fontId="31" fillId="0" borderId="0" xfId="0" applyFont="1">
      <alignment vertical="center"/>
    </xf>
    <xf numFmtId="0" fontId="27" fillId="0" borderId="0" xfId="0" applyFont="1">
      <alignment vertical="center"/>
    </xf>
    <xf numFmtId="0" fontId="14" fillId="0" borderId="0" xfId="0" applyFont="1">
      <alignment vertical="center"/>
    </xf>
    <xf numFmtId="0" fontId="33" fillId="0" borderId="68" xfId="0" applyFont="1" applyBorder="1" applyAlignment="1">
      <alignment vertical="top" wrapText="1"/>
    </xf>
    <xf numFmtId="0" fontId="33" fillId="0" borderId="0" xfId="0" applyFont="1" applyAlignment="1">
      <alignment vertical="top" wrapText="1"/>
    </xf>
    <xf numFmtId="0" fontId="13" fillId="0" borderId="0" xfId="0" applyFont="1">
      <alignment vertical="center"/>
    </xf>
    <xf numFmtId="0" fontId="32" fillId="0" borderId="0" xfId="0" applyFont="1" applyAlignment="1">
      <alignment vertical="top" wrapText="1"/>
    </xf>
    <xf numFmtId="0" fontId="1" fillId="0" borderId="24" xfId="0" applyFont="1" applyBorder="1">
      <alignment vertical="center"/>
    </xf>
    <xf numFmtId="0" fontId="1" fillId="0" borderId="21" xfId="0" applyFont="1" applyBorder="1">
      <alignment vertical="center"/>
    </xf>
    <xf numFmtId="0" fontId="5" fillId="0" borderId="3" xfId="0" applyFont="1" applyBorder="1" applyAlignment="1">
      <alignment horizontal="center" vertical="center"/>
    </xf>
    <xf numFmtId="0" fontId="6" fillId="0" borderId="0" xfId="0" applyFont="1">
      <alignment vertical="center"/>
    </xf>
    <xf numFmtId="0" fontId="1" fillId="0" borderId="8" xfId="0" applyFont="1" applyBorder="1" applyAlignment="1">
      <alignment horizontal="center" vertical="center" shrinkToFit="1"/>
    </xf>
    <xf numFmtId="0" fontId="6" fillId="0" borderId="0" xfId="0" applyFont="1" applyAlignment="1">
      <alignment horizontal="center" vertical="center"/>
    </xf>
    <xf numFmtId="0" fontId="1" fillId="0" borderId="0" xfId="0" applyFont="1" applyAlignment="1">
      <alignment horizontal="center" vertical="center" shrinkToFit="1"/>
    </xf>
    <xf numFmtId="0" fontId="1" fillId="0" borderId="1"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9"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center" vertical="center" shrinkToFit="1"/>
    </xf>
    <xf numFmtId="0" fontId="10" fillId="0" borderId="68" xfId="0" applyFont="1" applyBorder="1" applyAlignment="1">
      <alignment horizontal="center" vertical="center" shrinkToFit="1"/>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0" xfId="0" applyFont="1" applyAlignment="1">
      <alignment horizontal="center" vertical="center"/>
    </xf>
    <xf numFmtId="0" fontId="4" fillId="0" borderId="68" xfId="0" applyFont="1" applyBorder="1" applyAlignment="1">
      <alignment horizontal="center" vertical="center"/>
    </xf>
    <xf numFmtId="0" fontId="8" fillId="0" borderId="67" xfId="0" applyFont="1" applyBorder="1" applyAlignment="1">
      <alignment horizontal="center" vertical="center" shrinkToFit="1"/>
    </xf>
    <xf numFmtId="0" fontId="8" fillId="0" borderId="0" xfId="0" applyFont="1" applyAlignment="1">
      <alignment horizontal="center" vertical="center" shrinkToFit="1"/>
    </xf>
    <xf numFmtId="0" fontId="1" fillId="0" borderId="68" xfId="0" applyFont="1" applyBorder="1" applyAlignment="1">
      <alignment horizontal="center" vertical="center"/>
    </xf>
    <xf numFmtId="0" fontId="1" fillId="0" borderId="51" xfId="0" applyFont="1" applyBorder="1" applyAlignment="1">
      <alignment horizontal="center" vertical="center"/>
    </xf>
    <xf numFmtId="0" fontId="1" fillId="0" borderId="4" xfId="0" applyFont="1" applyBorder="1" applyAlignment="1">
      <alignment horizontal="center" vertical="center"/>
    </xf>
    <xf numFmtId="0" fontId="1" fillId="0" borderId="52" xfId="0" applyFont="1" applyBorder="1" applyAlignment="1">
      <alignment horizontal="center" vertical="center"/>
    </xf>
    <xf numFmtId="0" fontId="8" fillId="0" borderId="21" xfId="0" applyFont="1" applyBorder="1" applyAlignment="1">
      <alignment horizontal="center" vertical="center" shrinkToFit="1"/>
    </xf>
    <xf numFmtId="0" fontId="8" fillId="0" borderId="21" xfId="0" applyFont="1" applyBorder="1" applyAlignment="1">
      <alignment horizontal="center" vertical="center"/>
    </xf>
    <xf numFmtId="0" fontId="8" fillId="0" borderId="22" xfId="0" applyFont="1" applyBorder="1" applyAlignment="1">
      <alignment horizontal="center" vertical="center" shrinkToFit="1"/>
    </xf>
    <xf numFmtId="0" fontId="12" fillId="0" borderId="67" xfId="0" applyFont="1" applyBorder="1" applyAlignment="1">
      <alignment vertical="center" wrapText="1"/>
    </xf>
    <xf numFmtId="0" fontId="12" fillId="0" borderId="0" xfId="0" applyFont="1" applyAlignment="1">
      <alignment vertical="center" wrapText="1"/>
    </xf>
    <xf numFmtId="0" fontId="12" fillId="0" borderId="68" xfId="0" applyFont="1" applyBorder="1" applyAlignment="1">
      <alignment vertical="center" wrapText="1"/>
    </xf>
    <xf numFmtId="0" fontId="12" fillId="0" borderId="69" xfId="0" applyFont="1" applyBorder="1" applyAlignment="1">
      <alignment vertical="center" wrapText="1"/>
    </xf>
    <xf numFmtId="0" fontId="12" fillId="0" borderId="8" xfId="0" applyFont="1" applyBorder="1" applyAlignment="1">
      <alignment vertical="center" wrapText="1"/>
    </xf>
    <xf numFmtId="0" fontId="12" fillId="0" borderId="70" xfId="0" applyFont="1" applyBorder="1" applyAlignment="1">
      <alignment vertical="center" wrapText="1"/>
    </xf>
    <xf numFmtId="0" fontId="1" fillId="0" borderId="0" xfId="0" applyFont="1" applyAlignment="1">
      <alignment horizontal="distributed" vertical="center"/>
    </xf>
    <xf numFmtId="0" fontId="8" fillId="0" borderId="0" xfId="0" applyFont="1" applyAlignment="1">
      <alignment horizontal="left" vertical="center" wrapText="1"/>
    </xf>
    <xf numFmtId="0" fontId="7" fillId="0" borderId="0" xfId="0" applyFont="1" applyAlignment="1">
      <alignment horizontal="center" vertical="center" shrinkToFit="1"/>
    </xf>
    <xf numFmtId="0" fontId="8" fillId="0" borderId="71"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22" xfId="0" applyFont="1" applyBorder="1" applyAlignment="1">
      <alignment horizontal="center" vertical="center"/>
    </xf>
    <xf numFmtId="0" fontId="8" fillId="0" borderId="72" xfId="0" applyFont="1" applyBorder="1" applyAlignment="1">
      <alignment horizontal="center" vertical="center"/>
    </xf>
    <xf numFmtId="0" fontId="8" fillId="0" borderId="71" xfId="0" applyFont="1" applyBorder="1" applyAlignment="1">
      <alignment horizontal="center" vertical="center" justifyLastLine="1"/>
    </xf>
    <xf numFmtId="0" fontId="8" fillId="0" borderId="38" xfId="0" applyFont="1" applyBorder="1" applyAlignment="1">
      <alignment horizontal="center" vertical="center" justifyLastLine="1"/>
    </xf>
    <xf numFmtId="0" fontId="8" fillId="0" borderId="0" xfId="0" applyFont="1" applyAlignment="1">
      <alignment horizontal="distributed" vertical="center"/>
    </xf>
    <xf numFmtId="0" fontId="8" fillId="0" borderId="21" xfId="0" applyFont="1" applyBorder="1" applyAlignment="1">
      <alignment horizontal="left" vertical="center"/>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74" xfId="0" applyFont="1" applyBorder="1" applyAlignment="1">
      <alignment horizontal="left" vertical="center" wrapText="1"/>
    </xf>
    <xf numFmtId="0" fontId="8" fillId="0" borderId="15"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left" vertical="center" wrapText="1"/>
    </xf>
    <xf numFmtId="0" fontId="8" fillId="0" borderId="3" xfId="0" applyFont="1" applyBorder="1" applyAlignment="1">
      <alignment horizontal="left" vertical="center" wrapText="1"/>
    </xf>
    <xf numFmtId="0" fontId="8" fillId="0" borderId="75" xfId="0" applyFont="1" applyBorder="1" applyAlignment="1">
      <alignment horizontal="left" vertical="center" wrapText="1"/>
    </xf>
    <xf numFmtId="0" fontId="8" fillId="0" borderId="67" xfId="0" applyFont="1" applyBorder="1" applyAlignment="1">
      <alignment horizontal="center" vertical="center" justifyLastLine="1"/>
    </xf>
    <xf numFmtId="0" fontId="8" fillId="0" borderId="0" xfId="0" applyFont="1" applyAlignment="1">
      <alignment horizontal="center" vertical="center" justifyLastLine="1"/>
    </xf>
    <xf numFmtId="0" fontId="8" fillId="0" borderId="12" xfId="0" applyFont="1" applyBorder="1" applyAlignment="1">
      <alignment horizontal="center" vertical="center" justifyLastLine="1"/>
    </xf>
    <xf numFmtId="49" fontId="10" fillId="0" borderId="15" xfId="0" applyNumberFormat="1" applyFont="1" applyBorder="1" applyAlignment="1">
      <alignment horizontal="center" vertical="center" shrinkToFit="1"/>
    </xf>
    <xf numFmtId="49" fontId="10" fillId="0" borderId="3" xfId="0" applyNumberFormat="1" applyFont="1" applyBorder="1" applyAlignment="1">
      <alignment horizontal="center" vertical="center" shrinkToFit="1"/>
    </xf>
    <xf numFmtId="49" fontId="10" fillId="0" borderId="131" xfId="0" applyNumberFormat="1" applyFont="1" applyBorder="1" applyAlignment="1">
      <alignment horizontal="center" vertical="center" shrinkToFit="1"/>
    </xf>
    <xf numFmtId="0" fontId="8" fillId="0" borderId="35" xfId="0" applyFont="1" applyBorder="1" applyAlignment="1">
      <alignment horizontal="left" vertical="center" wrapText="1"/>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46" xfId="0" applyFont="1" applyBorder="1" applyAlignment="1">
      <alignment horizontal="left" vertical="center" wrapText="1"/>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8" fillId="0" borderId="73" xfId="0" applyFont="1" applyBorder="1" applyAlignment="1">
      <alignment horizontal="center" wrapText="1" justifyLastLine="1"/>
    </xf>
    <xf numFmtId="0" fontId="8" fillId="0" borderId="19" xfId="0" applyFont="1" applyBorder="1" applyAlignment="1">
      <alignment horizontal="center" wrapText="1" justifyLastLine="1"/>
    </xf>
    <xf numFmtId="0" fontId="8" fillId="0" borderId="44" xfId="0" applyFont="1" applyBorder="1" applyAlignment="1">
      <alignment horizontal="center" wrapText="1" justifyLastLine="1"/>
    </xf>
    <xf numFmtId="0" fontId="8" fillId="0" borderId="67" xfId="0" applyFont="1" applyBorder="1" applyAlignment="1">
      <alignment horizontal="center" wrapText="1" justifyLastLine="1"/>
    </xf>
    <xf numFmtId="0" fontId="8" fillId="0" borderId="0" xfId="0" applyFont="1" applyAlignment="1">
      <alignment horizontal="center" wrapText="1" justifyLastLine="1"/>
    </xf>
    <xf numFmtId="0" fontId="8" fillId="0" borderId="12" xfId="0" applyFont="1" applyBorder="1" applyAlignment="1">
      <alignment horizontal="center" wrapText="1" justifyLastLine="1"/>
    </xf>
    <xf numFmtId="0" fontId="8" fillId="0" borderId="28"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40" xfId="0" applyFont="1" applyBorder="1" applyAlignment="1">
      <alignment horizontal="center" vertical="center" shrinkToFit="1"/>
    </xf>
    <xf numFmtId="0" fontId="8" fillId="0" borderId="69" xfId="0" applyFont="1" applyBorder="1" applyAlignment="1">
      <alignment horizontal="center" vertical="center" justifyLastLine="1"/>
    </xf>
    <xf numFmtId="0" fontId="8" fillId="0" borderId="8" xfId="0" applyFont="1" applyBorder="1" applyAlignment="1">
      <alignment horizontal="center" vertical="center" justifyLastLine="1"/>
    </xf>
    <xf numFmtId="0" fontId="8" fillId="0" borderId="16" xfId="0" applyFont="1" applyBorder="1" applyAlignment="1">
      <alignment horizontal="center" vertical="center" justifyLastLine="1"/>
    </xf>
    <xf numFmtId="0" fontId="8" fillId="0" borderId="32"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17"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76" xfId="0" applyFont="1" applyBorder="1" applyAlignment="1">
      <alignment horizontal="center" vertical="center" shrinkToFit="1"/>
    </xf>
    <xf numFmtId="0" fontId="8" fillId="0" borderId="73" xfId="0" applyFont="1" applyBorder="1" applyAlignment="1">
      <alignment horizontal="center" justifyLastLine="1" shrinkToFit="1"/>
    </xf>
    <xf numFmtId="0" fontId="8" fillId="0" borderId="19" xfId="0" applyFont="1" applyBorder="1" applyAlignment="1">
      <alignment horizontal="center" justifyLastLine="1" shrinkToFit="1"/>
    </xf>
    <xf numFmtId="0" fontId="8" fillId="0" borderId="44" xfId="0" applyFont="1" applyBorder="1" applyAlignment="1">
      <alignment horizontal="center" justifyLastLine="1" shrinkToFit="1"/>
    </xf>
    <xf numFmtId="0" fontId="8" fillId="0" borderId="67" xfId="0" applyFont="1" applyBorder="1" applyAlignment="1">
      <alignment horizontal="center" justifyLastLine="1" shrinkToFit="1"/>
    </xf>
    <xf numFmtId="0" fontId="8" fillId="0" borderId="0" xfId="0" applyFont="1" applyAlignment="1">
      <alignment horizontal="center" justifyLastLine="1" shrinkToFit="1"/>
    </xf>
    <xf numFmtId="0" fontId="8" fillId="0" borderId="12" xfId="0" applyFont="1" applyBorder="1" applyAlignment="1">
      <alignment horizontal="center" justifyLastLine="1" shrinkToFi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40" xfId="0" applyFont="1" applyBorder="1" applyAlignment="1">
      <alignment horizontal="center" vertical="center"/>
    </xf>
    <xf numFmtId="0" fontId="8" fillId="0" borderId="28" xfId="0" applyFont="1" applyBorder="1" applyAlignment="1">
      <alignment vertical="center" wrapText="1"/>
    </xf>
    <xf numFmtId="0" fontId="8" fillId="0" borderId="29" xfId="0" applyFont="1" applyBorder="1" applyAlignment="1">
      <alignment vertical="center" wrapText="1"/>
    </xf>
    <xf numFmtId="0" fontId="8" fillId="0" borderId="74" xfId="0" applyFont="1" applyBorder="1" applyAlignment="1">
      <alignment vertical="center" wrapText="1"/>
    </xf>
    <xf numFmtId="0" fontId="1" fillId="0" borderId="15" xfId="0" applyFont="1" applyBorder="1" applyAlignment="1">
      <alignment horizontal="center"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8" fillId="0" borderId="15" xfId="0" applyFont="1" applyBorder="1" applyAlignment="1">
      <alignment vertical="center" wrapText="1"/>
    </xf>
    <xf numFmtId="0" fontId="8" fillId="0" borderId="3" xfId="0" applyFont="1" applyBorder="1" applyAlignment="1">
      <alignment vertical="center" wrapText="1"/>
    </xf>
    <xf numFmtId="0" fontId="8" fillId="0" borderId="75" xfId="0" applyFont="1" applyBorder="1" applyAlignment="1">
      <alignment vertical="center" wrapText="1"/>
    </xf>
    <xf numFmtId="0" fontId="8" fillId="0" borderId="36" xfId="0" applyFont="1" applyBorder="1" applyAlignment="1">
      <alignment horizontal="left" vertical="center" wrapText="1"/>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10" fillId="0" borderId="67" xfId="0" applyFont="1" applyBorder="1" applyAlignment="1">
      <alignment horizontal="center" vertical="top" wrapText="1"/>
    </xf>
    <xf numFmtId="0" fontId="10" fillId="0" borderId="0" xfId="0" applyFont="1" applyAlignment="1">
      <alignment horizontal="center" vertical="top" wrapText="1"/>
    </xf>
    <xf numFmtId="0" fontId="10" fillId="0" borderId="12" xfId="0" applyFont="1" applyBorder="1" applyAlignment="1">
      <alignment horizontal="center" vertical="top" wrapText="1"/>
    </xf>
    <xf numFmtId="0" fontId="10" fillId="0" borderId="69" xfId="0" applyFont="1" applyBorder="1" applyAlignment="1">
      <alignment horizontal="center" vertical="top" wrapText="1"/>
    </xf>
    <xf numFmtId="0" fontId="10" fillId="0" borderId="8" xfId="0" applyFont="1" applyBorder="1" applyAlignment="1">
      <alignment horizontal="center" vertical="top" wrapText="1"/>
    </xf>
    <xf numFmtId="0" fontId="10" fillId="0" borderId="16" xfId="0" applyFont="1" applyBorder="1" applyAlignment="1">
      <alignment horizontal="center" vertical="top" wrapText="1"/>
    </xf>
    <xf numFmtId="0" fontId="1" fillId="0" borderId="32" xfId="0" applyFont="1" applyBorder="1" applyAlignment="1">
      <alignment horizontal="center" vertical="center"/>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8" fillId="0" borderId="32" xfId="0" applyFont="1" applyBorder="1" applyAlignment="1">
      <alignment vertical="center" wrapText="1"/>
    </xf>
    <xf numFmtId="0" fontId="8" fillId="0" borderId="7" xfId="0" applyFont="1" applyBorder="1" applyAlignment="1">
      <alignment vertical="center" wrapText="1"/>
    </xf>
    <xf numFmtId="0" fontId="8" fillId="0" borderId="76" xfId="0" applyFont="1" applyBorder="1" applyAlignment="1">
      <alignment vertical="center" wrapText="1"/>
    </xf>
    <xf numFmtId="0" fontId="11" fillId="0" borderId="77" xfId="0" applyFont="1" applyBorder="1" applyAlignment="1">
      <alignment horizontal="center" vertical="center"/>
    </xf>
    <xf numFmtId="0" fontId="11" fillId="0" borderId="29" xfId="0" applyFont="1" applyBorder="1" applyAlignment="1">
      <alignment horizontal="center" vertical="center"/>
    </xf>
    <xf numFmtId="0" fontId="11" fillId="0" borderId="74" xfId="0" applyFont="1" applyBorder="1" applyAlignment="1">
      <alignment horizontal="center" vertical="center"/>
    </xf>
    <xf numFmtId="0" fontId="8" fillId="0" borderId="3" xfId="0" applyFont="1" applyBorder="1" applyAlignment="1">
      <alignment horizontal="center" vertical="center"/>
    </xf>
    <xf numFmtId="0" fontId="8" fillId="0" borderId="75" xfId="0" applyFont="1" applyBorder="1" applyAlignment="1">
      <alignment horizontal="center" vertical="center"/>
    </xf>
    <xf numFmtId="0" fontId="8" fillId="0" borderId="14" xfId="0" applyFont="1" applyBorder="1" applyAlignment="1">
      <alignment horizontal="center" vertical="center"/>
    </xf>
    <xf numFmtId="0" fontId="8" fillId="0" borderId="3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1" fillId="0" borderId="3" xfId="0" applyFont="1" applyBorder="1" applyAlignment="1">
      <alignment horizontal="left" vertical="center"/>
    </xf>
    <xf numFmtId="0" fontId="1" fillId="0" borderId="14" xfId="0" applyFont="1" applyBorder="1" applyAlignment="1">
      <alignment horizontal="left" vertical="center"/>
    </xf>
    <xf numFmtId="0" fontId="8" fillId="0" borderId="35"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8" fillId="0" borderId="46"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1" fillId="0" borderId="35" xfId="0" applyFont="1" applyBorder="1" applyAlignment="1">
      <alignment horizontal="left" vertical="center"/>
    </xf>
    <xf numFmtId="0" fontId="1" fillId="0" borderId="4" xfId="0" applyFont="1" applyBorder="1" applyAlignment="1">
      <alignment horizontal="left" vertical="center"/>
    </xf>
    <xf numFmtId="0" fontId="1" fillId="0" borderId="10" xfId="0" applyFont="1" applyBorder="1" applyAlignment="1">
      <alignment horizontal="left" vertical="center"/>
    </xf>
    <xf numFmtId="0" fontId="1" fillId="0" borderId="46" xfId="0" applyFont="1" applyBorder="1" applyAlignment="1">
      <alignment horizontal="left" vertical="center"/>
    </xf>
    <xf numFmtId="0" fontId="1" fillId="0" borderId="9" xfId="0" applyFont="1" applyBorder="1" applyAlignment="1">
      <alignment horizontal="left" vertical="center"/>
    </xf>
    <xf numFmtId="0" fontId="1" fillId="0" borderId="13" xfId="0" applyFont="1" applyBorder="1" applyAlignment="1">
      <alignment horizontal="left" vertical="center"/>
    </xf>
    <xf numFmtId="0" fontId="8" fillId="0" borderId="7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15" xfId="0" applyFont="1" applyBorder="1" applyAlignment="1">
      <alignment horizontal="center" vertical="center"/>
    </xf>
    <xf numFmtId="0" fontId="8" fillId="0" borderId="67" xfId="0" applyFont="1" applyBorder="1" applyAlignment="1">
      <alignment horizontal="center" vertical="center" wrapText="1"/>
    </xf>
    <xf numFmtId="0" fontId="8" fillId="0" borderId="69"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pplyAlignment="1">
      <alignment vertical="center" wrapText="1"/>
    </xf>
    <xf numFmtId="0" fontId="8" fillId="0" borderId="16" xfId="0" applyFont="1" applyBorder="1" applyAlignment="1">
      <alignment vertical="center" wrapText="1"/>
    </xf>
    <xf numFmtId="0" fontId="8" fillId="0" borderId="32" xfId="0" applyFont="1" applyBorder="1" applyAlignment="1">
      <alignment horizontal="center" vertical="center"/>
    </xf>
    <xf numFmtId="0" fontId="8" fillId="0" borderId="7" xfId="0" applyFont="1" applyBorder="1" applyAlignment="1">
      <alignment horizontal="center" vertical="center"/>
    </xf>
    <xf numFmtId="0" fontId="8" fillId="0" borderId="17" xfId="0" applyFont="1" applyBorder="1" applyAlignment="1">
      <alignment horizontal="center" vertical="center"/>
    </xf>
    <xf numFmtId="0" fontId="1" fillId="0" borderId="75" xfId="0" applyFont="1" applyBorder="1" applyAlignment="1">
      <alignment horizontal="left" vertical="center"/>
    </xf>
    <xf numFmtId="0" fontId="8" fillId="0" borderId="9" xfId="0" applyFont="1" applyBorder="1" applyAlignment="1">
      <alignment vertical="center" wrapText="1"/>
    </xf>
    <xf numFmtId="0" fontId="8" fillId="0" borderId="13" xfId="0" applyFont="1" applyBorder="1" applyAlignment="1">
      <alignment vertical="center" wrapText="1"/>
    </xf>
    <xf numFmtId="0" fontId="8" fillId="0" borderId="80" xfId="0" applyFont="1" applyBorder="1" applyAlignment="1">
      <alignment horizontal="center" vertical="center"/>
    </xf>
    <xf numFmtId="0" fontId="8" fillId="0" borderId="21" xfId="0" applyFont="1" applyBorder="1" applyAlignment="1">
      <alignment horizontal="center" vertical="center" wrapText="1"/>
    </xf>
    <xf numFmtId="0" fontId="8" fillId="0" borderId="25" xfId="0" applyFont="1" applyBorder="1" applyAlignment="1">
      <alignment horizontal="center" vertical="center" wrapText="1"/>
    </xf>
    <xf numFmtId="0" fontId="1" fillId="0" borderId="33"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35" xfId="0" applyFont="1" applyBorder="1" applyAlignment="1">
      <alignment horizontal="center" vertical="center"/>
    </xf>
    <xf numFmtId="0" fontId="8" fillId="0" borderId="35" xfId="0" applyFont="1" applyBorder="1" applyAlignment="1">
      <alignment horizontal="left" vertical="center"/>
    </xf>
    <xf numFmtId="0" fontId="8" fillId="0" borderId="4" xfId="0" applyFont="1" applyBorder="1" applyAlignment="1">
      <alignment horizontal="left" vertical="center"/>
    </xf>
    <xf numFmtId="0" fontId="8" fillId="0" borderId="81" xfId="0" applyFont="1" applyBorder="1" applyAlignment="1">
      <alignment horizontal="left" vertical="center"/>
    </xf>
    <xf numFmtId="0" fontId="8" fillId="0" borderId="46" xfId="0" applyFont="1" applyBorder="1" applyAlignment="1">
      <alignment horizontal="left" vertical="center"/>
    </xf>
    <xf numFmtId="0" fontId="8" fillId="0" borderId="9" xfId="0" applyFont="1" applyBorder="1" applyAlignment="1">
      <alignment horizontal="left" vertical="center"/>
    </xf>
    <xf numFmtId="0" fontId="8" fillId="0" borderId="82" xfId="0" applyFont="1" applyBorder="1" applyAlignment="1">
      <alignment horizontal="left" vertical="center"/>
    </xf>
    <xf numFmtId="0" fontId="1" fillId="0" borderId="35"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36" xfId="0" applyFont="1" applyBorder="1" applyAlignment="1">
      <alignment horizontal="center" vertical="center" shrinkToFi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1" fillId="0" borderId="81" xfId="0" applyFont="1" applyBorder="1" applyAlignment="1">
      <alignment horizontal="left" vertical="center"/>
    </xf>
    <xf numFmtId="0" fontId="1" fillId="0" borderId="92" xfId="0" applyFont="1" applyBorder="1" applyAlignment="1">
      <alignment horizontal="center" vertical="center"/>
    </xf>
    <xf numFmtId="0" fontId="1" fillId="0" borderId="65" xfId="0" applyFont="1" applyBorder="1" applyAlignment="1">
      <alignment horizontal="center" vertical="center"/>
    </xf>
    <xf numFmtId="0" fontId="1" fillId="0" borderId="93" xfId="0" applyFont="1" applyBorder="1" applyAlignment="1">
      <alignment horizontal="center" vertical="center"/>
    </xf>
    <xf numFmtId="0" fontId="1" fillId="0" borderId="45" xfId="0" applyFont="1" applyBorder="1" applyAlignment="1">
      <alignment horizontal="center" vertical="center"/>
    </xf>
    <xf numFmtId="0" fontId="1" fillId="0" borderId="36" xfId="0" applyFont="1" applyBorder="1" applyAlignment="1">
      <alignment horizontal="center" vertical="center"/>
    </xf>
    <xf numFmtId="0" fontId="1" fillId="0" borderId="26" xfId="0" applyFont="1" applyBorder="1" applyAlignment="1">
      <alignment horizontal="center" vertical="center"/>
    </xf>
    <xf numFmtId="0" fontId="1" fillId="0" borderId="65" xfId="0" applyFont="1" applyBorder="1" applyAlignment="1">
      <alignment horizontal="center" vertical="center" textRotation="255"/>
    </xf>
    <xf numFmtId="0" fontId="1" fillId="0" borderId="91" xfId="0" applyFont="1" applyBorder="1" applyAlignment="1">
      <alignment horizontal="center" vertical="center" textRotation="255"/>
    </xf>
    <xf numFmtId="0" fontId="1" fillId="0" borderId="0" xfId="0" applyFont="1" applyAlignment="1">
      <alignment horizontal="center" vertical="center" textRotation="255"/>
    </xf>
    <xf numFmtId="0" fontId="1" fillId="0" borderId="12"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6" xfId="0" applyFont="1" applyBorder="1" applyAlignment="1">
      <alignment horizontal="center" vertical="center" textRotation="255"/>
    </xf>
    <xf numFmtId="0" fontId="8" fillId="0" borderId="45"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wrapText="1"/>
    </xf>
    <xf numFmtId="0" fontId="8" fillId="0" borderId="12" xfId="0" applyFont="1" applyBorder="1" applyAlignment="1">
      <alignment vertical="center" wrapText="1"/>
    </xf>
    <xf numFmtId="0" fontId="1" fillId="0" borderId="34"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17" xfId="0" applyFont="1" applyBorder="1" applyAlignment="1">
      <alignment horizontal="center" vertical="center" shrinkToFit="1"/>
    </xf>
    <xf numFmtId="0" fontId="8" fillId="0" borderId="84" xfId="0" applyFont="1" applyBorder="1" applyAlignment="1">
      <alignment horizontal="center" vertical="center" wrapText="1"/>
    </xf>
    <xf numFmtId="0" fontId="8" fillId="0" borderId="86" xfId="0" applyFont="1" applyBorder="1" applyAlignment="1">
      <alignment horizontal="center" vertical="center" wrapText="1"/>
    </xf>
    <xf numFmtId="0" fontId="8" fillId="0" borderId="87" xfId="0" applyFont="1" applyBorder="1" applyAlignment="1">
      <alignment horizontal="center" vertical="center" shrinkToFit="1"/>
    </xf>
    <xf numFmtId="0" fontId="8" fillId="0" borderId="88" xfId="0" applyFont="1" applyBorder="1" applyAlignment="1">
      <alignment horizontal="center" vertical="center" shrinkToFit="1"/>
    </xf>
    <xf numFmtId="0" fontId="8" fillId="0" borderId="89" xfId="0" applyFont="1" applyBorder="1" applyAlignment="1">
      <alignment horizontal="center" vertical="center" shrinkToFit="1"/>
    </xf>
    <xf numFmtId="0" fontId="8" fillId="0" borderId="90" xfId="0" applyFont="1" applyBorder="1" applyAlignment="1">
      <alignment horizontal="center" vertical="center" shrinkToFit="1"/>
    </xf>
    <xf numFmtId="0" fontId="8" fillId="0" borderId="98"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4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83" xfId="0" applyFont="1" applyBorder="1" applyAlignment="1">
      <alignment horizontal="center" vertical="center" shrinkToFit="1"/>
    </xf>
    <xf numFmtId="0" fontId="8" fillId="0" borderId="84" xfId="0" applyFont="1" applyBorder="1" applyAlignment="1">
      <alignment horizontal="center" vertical="center" shrinkToFit="1"/>
    </xf>
    <xf numFmtId="0" fontId="8" fillId="0" borderId="59" xfId="0" applyFont="1" applyBorder="1" applyAlignment="1">
      <alignment horizontal="left" vertical="center" shrinkToFit="1"/>
    </xf>
    <xf numFmtId="0" fontId="8" fillId="0" borderId="60" xfId="0" applyFont="1" applyBorder="1" applyAlignment="1">
      <alignment horizontal="left" vertical="center" shrinkToFit="1"/>
    </xf>
    <xf numFmtId="0" fontId="8" fillId="0" borderId="57" xfId="0" applyFont="1" applyBorder="1" applyAlignment="1">
      <alignment horizontal="left" vertical="center" shrinkToFit="1"/>
    </xf>
    <xf numFmtId="0" fontId="8" fillId="0" borderId="103" xfId="0" applyFont="1" applyBorder="1" applyAlignment="1">
      <alignment horizontal="left" vertical="center" shrinkToFit="1"/>
    </xf>
    <xf numFmtId="0" fontId="10" fillId="0" borderId="95" xfId="0" applyFont="1" applyBorder="1" applyAlignment="1">
      <alignment horizontal="center" vertical="center" textRotation="255" shrinkToFit="1"/>
    </xf>
    <xf numFmtId="0" fontId="10" fillId="0" borderId="41" xfId="0" applyFont="1" applyBorder="1" applyAlignment="1">
      <alignment horizontal="center" vertical="center" textRotation="255" shrinkToFit="1"/>
    </xf>
    <xf numFmtId="0" fontId="10" fillId="0" borderId="96" xfId="0" applyFont="1" applyBorder="1" applyAlignment="1">
      <alignment horizontal="center" vertical="center" textRotation="255" shrinkToFit="1"/>
    </xf>
    <xf numFmtId="0" fontId="10" fillId="0" borderId="11" xfId="0" applyFont="1" applyBorder="1" applyAlignment="1">
      <alignment horizontal="center" vertical="center" textRotation="255" shrinkToFit="1"/>
    </xf>
    <xf numFmtId="0" fontId="10" fillId="0" borderId="97" xfId="0" applyFont="1" applyBorder="1" applyAlignment="1">
      <alignment horizontal="center" vertical="center" textRotation="255" shrinkToFit="1"/>
    </xf>
    <xf numFmtId="0" fontId="10" fillId="0" borderId="18" xfId="0" applyFont="1" applyBorder="1" applyAlignment="1">
      <alignment horizontal="center" vertical="center" textRotation="255" shrinkToFit="1"/>
    </xf>
    <xf numFmtId="0" fontId="8" fillId="0" borderId="41" xfId="0" applyFont="1" applyBorder="1" applyAlignment="1">
      <alignment horizontal="center" vertical="center" shrinkToFit="1"/>
    </xf>
    <xf numFmtId="0" fontId="8" fillId="0" borderId="94" xfId="0" applyFont="1" applyBorder="1" applyAlignment="1">
      <alignment horizontal="center" vertical="center" shrinkToFit="1"/>
    </xf>
    <xf numFmtId="0" fontId="8" fillId="0" borderId="24" xfId="0" applyFont="1" applyBorder="1" applyAlignment="1">
      <alignment horizontal="center" vertical="center" wrapText="1"/>
    </xf>
    <xf numFmtId="0" fontId="8" fillId="0" borderId="63" xfId="0" applyFont="1" applyBorder="1" applyAlignment="1">
      <alignment horizontal="center" vertical="center" shrinkToFi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2" xfId="0" applyFont="1" applyBorder="1" applyAlignment="1">
      <alignment horizontal="center" vertical="center" shrinkToFit="1"/>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8" fillId="0" borderId="11" xfId="0" applyFont="1" applyBorder="1" applyAlignment="1">
      <alignment horizontal="center" vertical="center" shrinkToFit="1"/>
    </xf>
    <xf numFmtId="0" fontId="8" fillId="0" borderId="105" xfId="0" applyFont="1" applyBorder="1" applyAlignment="1">
      <alignment horizontal="left" vertical="center" shrinkToFit="1"/>
    </xf>
    <xf numFmtId="0" fontId="8" fillId="0" borderId="106" xfId="0" applyFont="1" applyBorder="1" applyAlignment="1">
      <alignment horizontal="left" vertical="center" shrinkToFit="1"/>
    </xf>
    <xf numFmtId="0" fontId="8" fillId="0" borderId="108" xfId="0" applyFont="1" applyBorder="1" applyAlignment="1">
      <alignment horizontal="left" vertical="center" shrinkToFit="1"/>
    </xf>
    <xf numFmtId="0" fontId="8" fillId="0" borderId="109" xfId="0" applyFont="1" applyBorder="1" applyAlignment="1">
      <alignment horizontal="left" vertical="center" shrinkToFit="1"/>
    </xf>
    <xf numFmtId="0" fontId="8" fillId="0" borderId="18" xfId="0" applyFont="1" applyBorder="1" applyAlignment="1">
      <alignment horizontal="center" vertical="center" shrinkToFit="1"/>
    </xf>
    <xf numFmtId="0" fontId="8" fillId="0" borderId="3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31" xfId="0" applyFont="1" applyBorder="1" applyAlignment="1">
      <alignment horizontal="center" vertical="center" wrapText="1"/>
    </xf>
    <xf numFmtId="0" fontId="1" fillId="0" borderId="23" xfId="0" applyFont="1" applyBorder="1" applyAlignment="1">
      <alignment horizontal="center" vertical="center" textRotation="255"/>
    </xf>
    <xf numFmtId="0" fontId="1" fillId="0" borderId="26" xfId="0" applyFont="1" applyBorder="1" applyAlignment="1">
      <alignment horizontal="center" vertical="center" textRotation="255"/>
    </xf>
    <xf numFmtId="0" fontId="1" fillId="0" borderId="21" xfId="0" applyFont="1" applyBorder="1" applyAlignment="1">
      <alignment horizontal="center" vertical="center"/>
    </xf>
    <xf numFmtId="0" fontId="10" fillId="0" borderId="85" xfId="0" applyFont="1" applyBorder="1" applyAlignment="1">
      <alignment horizontal="center" vertical="center" shrinkToFit="1"/>
    </xf>
    <xf numFmtId="0" fontId="10" fillId="0" borderId="84" xfId="0" applyFont="1" applyBorder="1" applyAlignment="1">
      <alignment horizontal="center" vertical="center" shrinkToFit="1"/>
    </xf>
    <xf numFmtId="0" fontId="10" fillId="0" borderId="85" xfId="0" applyFont="1" applyBorder="1" applyAlignment="1">
      <alignment horizontal="center" vertical="center"/>
    </xf>
    <xf numFmtId="0" fontId="10" fillId="0" borderId="84" xfId="0" applyFont="1" applyBorder="1" applyAlignment="1">
      <alignment horizontal="center" vertical="center"/>
    </xf>
    <xf numFmtId="0" fontId="0" fillId="2" borderId="20" xfId="0" applyFill="1" applyBorder="1" applyAlignment="1">
      <alignment horizontal="center" vertical="center" shrinkToFit="1"/>
    </xf>
    <xf numFmtId="0" fontId="0" fillId="2" borderId="21" xfId="0" applyFill="1" applyBorder="1" applyAlignment="1">
      <alignment horizontal="center" vertical="center" shrinkToFit="1"/>
    </xf>
    <xf numFmtId="0" fontId="0" fillId="2" borderId="25" xfId="0" applyFill="1" applyBorder="1" applyAlignment="1">
      <alignment horizontal="center" vertical="center" shrinkToFit="1"/>
    </xf>
    <xf numFmtId="0" fontId="0" fillId="2" borderId="62" xfId="0" applyFill="1" applyBorder="1" applyAlignment="1">
      <alignment horizontal="center" vertical="center" shrinkToFit="1"/>
    </xf>
    <xf numFmtId="0" fontId="0" fillId="0" borderId="62" xfId="0" applyBorder="1" applyAlignment="1">
      <alignment horizontal="center" vertical="center"/>
    </xf>
    <xf numFmtId="0" fontId="0" fillId="3" borderId="62" xfId="0" applyFill="1" applyBorder="1" applyAlignment="1">
      <alignment horizontal="center" vertical="center" shrinkToFit="1"/>
    </xf>
    <xf numFmtId="0" fontId="0" fillId="3" borderId="20" xfId="0" applyFill="1" applyBorder="1" applyAlignment="1">
      <alignment horizontal="center" vertical="center" shrinkToFit="1"/>
    </xf>
    <xf numFmtId="0" fontId="0" fillId="3" borderId="21" xfId="0" applyFill="1" applyBorder="1" applyAlignment="1">
      <alignment horizontal="center" vertical="center" shrinkToFit="1"/>
    </xf>
    <xf numFmtId="0" fontId="0" fillId="3" borderId="25" xfId="0" applyFill="1" applyBorder="1" applyAlignment="1">
      <alignment horizontal="center" vertical="center" shrinkToFit="1"/>
    </xf>
    <xf numFmtId="0" fontId="0" fillId="0" borderId="130" xfId="0" applyBorder="1" applyAlignment="1">
      <alignment horizontal="center" vertical="center"/>
    </xf>
    <xf numFmtId="0" fontId="0" fillId="0" borderId="55" xfId="0" applyBorder="1" applyAlignment="1">
      <alignment horizontal="center" vertical="center"/>
    </xf>
    <xf numFmtId="0" fontId="16" fillId="0" borderId="54" xfId="0" applyFont="1" applyBorder="1" applyAlignment="1">
      <alignment horizontal="center" vertical="center"/>
    </xf>
    <xf numFmtId="0" fontId="21" fillId="0" borderId="8" xfId="0" applyFont="1" applyBorder="1" applyAlignment="1">
      <alignment horizontal="center" vertical="center"/>
    </xf>
    <xf numFmtId="0" fontId="0" fillId="0" borderId="8" xfId="0" applyBorder="1" applyAlignment="1">
      <alignment horizontal="center" vertical="center"/>
    </xf>
    <xf numFmtId="0" fontId="21" fillId="5" borderId="1" xfId="0" applyFont="1" applyFill="1" applyBorder="1" applyAlignment="1">
      <alignment horizontal="center" vertical="center"/>
    </xf>
    <xf numFmtId="0" fontId="21" fillId="5" borderId="19" xfId="0" applyFont="1" applyFill="1" applyBorder="1" applyAlignment="1">
      <alignment horizontal="center" vertical="center"/>
    </xf>
    <xf numFmtId="0" fontId="21" fillId="5" borderId="2" xfId="0" applyFont="1" applyFill="1" applyBorder="1" applyAlignment="1">
      <alignment horizontal="center" vertical="center"/>
    </xf>
    <xf numFmtId="0" fontId="21" fillId="0" borderId="1" xfId="0" applyFont="1" applyBorder="1" applyAlignment="1">
      <alignment horizontal="center" vertical="center"/>
    </xf>
    <xf numFmtId="0" fontId="0" fillId="0" borderId="19" xfId="0" applyBorder="1">
      <alignment vertical="center"/>
    </xf>
    <xf numFmtId="0" fontId="21" fillId="0" borderId="20" xfId="0" applyFont="1" applyBorder="1" applyAlignment="1">
      <alignment horizontal="center" vertical="center"/>
    </xf>
    <xf numFmtId="0" fontId="0" fillId="0" borderId="21" xfId="0" applyBorder="1">
      <alignment vertical="center"/>
    </xf>
    <xf numFmtId="0" fontId="21" fillId="5" borderId="20" xfId="0" applyFont="1" applyFill="1" applyBorder="1" applyAlignment="1">
      <alignment horizontal="center" vertical="center"/>
    </xf>
    <xf numFmtId="0" fontId="21" fillId="5" borderId="21" xfId="0" applyFont="1" applyFill="1" applyBorder="1" applyAlignment="1">
      <alignment horizontal="center" vertical="center"/>
    </xf>
    <xf numFmtId="0" fontId="21" fillId="5" borderId="25" xfId="0" applyFont="1" applyFill="1" applyBorder="1" applyAlignment="1">
      <alignment horizontal="center" vertical="center"/>
    </xf>
    <xf numFmtId="49" fontId="21" fillId="5" borderId="21" xfId="0" applyNumberFormat="1" applyFont="1" applyFill="1" applyBorder="1" applyAlignment="1">
      <alignment horizontal="center" vertical="center"/>
    </xf>
    <xf numFmtId="49" fontId="0" fillId="5" borderId="21" xfId="0" applyNumberFormat="1" applyFill="1" applyBorder="1" applyAlignment="1">
      <alignment horizontal="center" vertical="center"/>
    </xf>
    <xf numFmtId="49" fontId="0" fillId="5" borderId="25" xfId="0" applyNumberFormat="1" applyFill="1" applyBorder="1" applyAlignment="1">
      <alignment horizontal="center" vertical="center"/>
    </xf>
    <xf numFmtId="0" fontId="21" fillId="0" borderId="5" xfId="0" applyFont="1" applyBorder="1" applyAlignment="1">
      <alignment horizontal="center" vertical="center"/>
    </xf>
    <xf numFmtId="0" fontId="0" fillId="0" borderId="0" xfId="0">
      <alignment vertical="center"/>
    </xf>
    <xf numFmtId="0" fontId="21" fillId="5" borderId="5" xfId="0" applyFont="1" applyFill="1" applyBorder="1" applyAlignment="1">
      <alignment horizontal="center" vertical="center"/>
    </xf>
    <xf numFmtId="0" fontId="21" fillId="5" borderId="0" xfId="0" applyFont="1" applyFill="1" applyAlignment="1">
      <alignment horizontal="center" vertical="center"/>
    </xf>
    <xf numFmtId="0" fontId="21" fillId="5" borderId="6" xfId="0" applyFont="1" applyFill="1" applyBorder="1" applyAlignment="1">
      <alignment horizontal="center" vertical="center"/>
    </xf>
    <xf numFmtId="49" fontId="21" fillId="5" borderId="20" xfId="0" applyNumberFormat="1" applyFont="1" applyFill="1" applyBorder="1" applyAlignment="1">
      <alignment horizontal="center" vertical="center"/>
    </xf>
    <xf numFmtId="49" fontId="21" fillId="5" borderId="25" xfId="0" applyNumberFormat="1" applyFont="1" applyFill="1" applyBorder="1" applyAlignment="1">
      <alignment horizontal="center" vertical="center"/>
    </xf>
    <xf numFmtId="49" fontId="21" fillId="5" borderId="5" xfId="0" applyNumberFormat="1" applyFont="1" applyFill="1" applyBorder="1" applyAlignment="1">
      <alignment horizontal="center" vertical="center"/>
    </xf>
    <xf numFmtId="49" fontId="0" fillId="5" borderId="0" xfId="0" applyNumberFormat="1" applyFill="1" applyAlignment="1">
      <alignment horizontal="center" vertical="center"/>
    </xf>
    <xf numFmtId="0" fontId="21" fillId="0" borderId="0" xfId="0" applyFont="1" applyAlignment="1">
      <alignment horizontal="center" vertical="center"/>
    </xf>
    <xf numFmtId="0" fontId="0" fillId="0" borderId="0" xfId="0" applyAlignment="1">
      <alignment horizontal="center" vertical="center"/>
    </xf>
    <xf numFmtId="49" fontId="21" fillId="5" borderId="0" xfId="0" applyNumberFormat="1" applyFont="1" applyFill="1" applyAlignment="1">
      <alignment horizontal="center" vertical="center"/>
    </xf>
    <xf numFmtId="49" fontId="0" fillId="5" borderId="6" xfId="0" applyNumberFormat="1" applyFill="1" applyBorder="1" applyAlignment="1">
      <alignment horizontal="center" vertical="center"/>
    </xf>
    <xf numFmtId="0" fontId="21" fillId="0" borderId="21" xfId="0" applyFont="1" applyBorder="1" applyAlignment="1">
      <alignment horizontal="center" vertical="center"/>
    </xf>
    <xf numFmtId="0" fontId="0" fillId="0" borderId="21" xfId="0" applyBorder="1" applyAlignment="1">
      <alignment horizontal="center" vertical="center"/>
    </xf>
    <xf numFmtId="0" fontId="21" fillId="0" borderId="23" xfId="0" applyFont="1" applyBorder="1" applyAlignment="1">
      <alignment horizontal="center" vertical="center"/>
    </xf>
    <xf numFmtId="0" fontId="0" fillId="0" borderId="8" xfId="0" applyBorder="1">
      <alignment vertical="center"/>
    </xf>
    <xf numFmtId="0" fontId="21" fillId="5" borderId="23" xfId="0" applyFont="1" applyFill="1" applyBorder="1" applyAlignment="1">
      <alignment horizontal="center" vertical="center"/>
    </xf>
    <xf numFmtId="0" fontId="21" fillId="5" borderId="8" xfId="0" applyFont="1" applyFill="1" applyBorder="1" applyAlignment="1">
      <alignment horizontal="center" vertical="center"/>
    </xf>
    <xf numFmtId="0" fontId="21" fillId="5" borderId="26" xfId="0" applyFont="1" applyFill="1" applyBorder="1" applyAlignment="1">
      <alignment horizontal="center" vertical="center"/>
    </xf>
    <xf numFmtId="0" fontId="21" fillId="6" borderId="20" xfId="0" applyFont="1" applyFill="1" applyBorder="1" applyAlignment="1">
      <alignment horizontal="center" vertical="center"/>
    </xf>
    <xf numFmtId="0" fontId="21" fillId="6" borderId="21" xfId="0" applyFont="1" applyFill="1" applyBorder="1" applyAlignment="1">
      <alignment horizontal="center" vertical="center"/>
    </xf>
    <xf numFmtId="0" fontId="21" fillId="6" borderId="25" xfId="0" applyFont="1" applyFill="1" applyBorder="1" applyAlignment="1">
      <alignment horizontal="center" vertical="center"/>
    </xf>
    <xf numFmtId="0" fontId="0" fillId="6" borderId="21" xfId="0" applyFill="1" applyBorder="1" applyAlignment="1">
      <alignment horizontal="center" vertical="center"/>
    </xf>
    <xf numFmtId="0" fontId="0" fillId="6" borderId="25" xfId="0" applyFill="1" applyBorder="1" applyAlignment="1">
      <alignment horizontal="center" vertical="center"/>
    </xf>
    <xf numFmtId="0" fontId="21" fillId="5" borderId="20" xfId="0" applyFont="1" applyFill="1" applyBorder="1" applyAlignment="1" applyProtection="1">
      <alignment horizontal="center" vertical="center"/>
      <protection locked="0"/>
    </xf>
    <xf numFmtId="0" fontId="0" fillId="5" borderId="21" xfId="0" applyFill="1" applyBorder="1" applyAlignment="1" applyProtection="1">
      <alignment horizontal="center" vertical="center"/>
      <protection locked="0"/>
    </xf>
    <xf numFmtId="0" fontId="0" fillId="5" borderId="25" xfId="0" applyFill="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0" fillId="0" borderId="19" xfId="0" applyBorder="1" applyAlignment="1">
      <alignment horizontal="center" vertical="center"/>
    </xf>
    <xf numFmtId="0" fontId="0" fillId="5" borderId="19" xfId="0" applyFill="1" applyBorder="1" applyAlignment="1">
      <alignment horizontal="center" vertical="center"/>
    </xf>
    <xf numFmtId="0" fontId="0" fillId="5" borderId="2" xfId="0" applyFill="1" applyBorder="1" applyAlignment="1">
      <alignment horizontal="center" vertical="center"/>
    </xf>
    <xf numFmtId="14" fontId="21"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0" fontId="25" fillId="0" borderId="0" xfId="0" applyFont="1" applyAlignment="1">
      <alignment horizontal="center" vertical="center" shrinkToFit="1"/>
    </xf>
    <xf numFmtId="0" fontId="26" fillId="0" borderId="0" xfId="0" applyFont="1" applyAlignment="1">
      <alignment horizontal="center" vertical="center" shrinkToFit="1"/>
    </xf>
    <xf numFmtId="0" fontId="22" fillId="0" borderId="0" xfId="0" applyFont="1" applyAlignment="1" applyProtection="1">
      <alignment horizontal="center" vertical="top"/>
      <protection locked="0"/>
    </xf>
    <xf numFmtId="49" fontId="21" fillId="0" borderId="0" xfId="0" applyNumberFormat="1" applyFont="1" applyAlignment="1" applyProtection="1">
      <alignment horizontal="center" vertical="center"/>
      <protection locked="0"/>
    </xf>
    <xf numFmtId="0" fontId="21" fillId="0" borderId="34" xfId="0" applyFont="1" applyBorder="1" applyAlignment="1">
      <alignment horizontal="center" vertical="center"/>
    </xf>
    <xf numFmtId="0" fontId="0" fillId="0" borderId="7" xfId="0" applyBorder="1" applyAlignment="1">
      <alignment horizontal="center" vertical="center"/>
    </xf>
    <xf numFmtId="0" fontId="21" fillId="5" borderId="34" xfId="0" applyFont="1" applyFill="1" applyBorder="1" applyAlignment="1">
      <alignment horizontal="center" vertical="center"/>
    </xf>
    <xf numFmtId="0" fontId="0" fillId="5" borderId="7" xfId="0" applyFill="1" applyBorder="1" applyAlignment="1">
      <alignment horizontal="center" vertical="center"/>
    </xf>
    <xf numFmtId="0" fontId="0" fillId="5" borderId="56" xfId="0" applyFill="1" applyBorder="1" applyAlignment="1">
      <alignment horizontal="center" vertical="center"/>
    </xf>
    <xf numFmtId="49" fontId="21" fillId="5" borderId="8" xfId="0" applyNumberFormat="1" applyFont="1" applyFill="1" applyBorder="1" applyAlignment="1">
      <alignment horizontal="center" vertical="center"/>
    </xf>
    <xf numFmtId="49" fontId="21" fillId="5" borderId="26" xfId="0" applyNumberFormat="1" applyFont="1" applyFill="1" applyBorder="1" applyAlignment="1">
      <alignment horizontal="center" vertical="center"/>
    </xf>
    <xf numFmtId="49" fontId="21" fillId="5" borderId="23" xfId="0" applyNumberFormat="1" applyFont="1" applyFill="1" applyBorder="1" applyAlignment="1">
      <alignment horizontal="center" vertical="center"/>
    </xf>
    <xf numFmtId="49" fontId="0" fillId="5" borderId="8" xfId="0" applyNumberFormat="1" applyFill="1" applyBorder="1" applyAlignment="1">
      <alignment horizontal="center" vertical="center"/>
    </xf>
    <xf numFmtId="0" fontId="18" fillId="0" borderId="0" xfId="3" applyAlignment="1">
      <alignment horizontal="center" vertical="center"/>
    </xf>
    <xf numFmtId="0" fontId="1" fillId="0" borderId="25" xfId="0" applyFont="1" applyBorder="1" applyAlignment="1">
      <alignment horizontal="center" vertical="center"/>
    </xf>
    <xf numFmtId="177" fontId="8" fillId="0" borderId="85" xfId="0" applyNumberFormat="1" applyFont="1" applyBorder="1" applyAlignment="1">
      <alignment horizontal="center" vertical="center" shrinkToFit="1"/>
    </xf>
    <xf numFmtId="177" fontId="8" fillId="0" borderId="84" xfId="0" applyNumberFormat="1" applyFont="1" applyBorder="1" applyAlignment="1">
      <alignment horizontal="center" vertical="center" shrinkToFit="1"/>
    </xf>
    <xf numFmtId="0" fontId="8" fillId="0" borderId="84" xfId="0" applyFont="1" applyBorder="1" applyAlignment="1">
      <alignment horizontal="center" vertical="center"/>
    </xf>
    <xf numFmtId="0" fontId="8" fillId="0" borderId="86" xfId="0" applyFont="1" applyBorder="1" applyAlignment="1">
      <alignment horizontal="center" vertical="center"/>
    </xf>
    <xf numFmtId="177" fontId="8" fillId="0" borderId="85" xfId="0" applyNumberFormat="1" applyFont="1" applyBorder="1" applyAlignment="1">
      <alignment horizontal="center" vertical="center"/>
    </xf>
    <xf numFmtId="177" fontId="8" fillId="0" borderId="84" xfId="0" applyNumberFormat="1" applyFont="1" applyBorder="1" applyAlignment="1">
      <alignment horizontal="center" vertical="center"/>
    </xf>
    <xf numFmtId="0" fontId="8" fillId="0" borderId="33" xfId="1" applyFont="1" applyBorder="1" applyAlignment="1">
      <alignment horizontal="left" vertical="center" shrinkToFit="1"/>
    </xf>
    <xf numFmtId="0" fontId="8" fillId="0" borderId="3" xfId="1" applyFont="1" applyBorder="1" applyAlignment="1">
      <alignment horizontal="left" vertical="center" shrinkToFit="1"/>
    </xf>
    <xf numFmtId="0" fontId="8" fillId="0" borderId="14" xfId="1" applyFont="1" applyBorder="1" applyAlignment="1">
      <alignment horizontal="left" vertical="center" shrinkToFit="1"/>
    </xf>
    <xf numFmtId="0" fontId="8" fillId="0" borderId="117" xfId="0" applyFont="1" applyBorder="1" applyAlignment="1">
      <alignment horizontal="center" vertical="center" shrinkToFit="1"/>
    </xf>
    <xf numFmtId="0" fontId="8" fillId="0" borderId="118" xfId="0" applyFont="1" applyBorder="1" applyAlignment="1">
      <alignment horizontal="center" vertical="center" shrinkToFit="1"/>
    </xf>
    <xf numFmtId="0" fontId="8" fillId="0" borderId="119" xfId="0" applyFont="1" applyBorder="1" applyAlignment="1">
      <alignment horizontal="left" vertical="center" shrinkToFit="1"/>
    </xf>
    <xf numFmtId="0" fontId="8" fillId="0" borderId="115" xfId="0" applyFont="1" applyBorder="1" applyAlignment="1">
      <alignment horizontal="left" vertical="center" shrinkToFit="1"/>
    </xf>
    <xf numFmtId="0" fontId="8" fillId="0" borderId="116" xfId="0" applyFont="1" applyBorder="1" applyAlignment="1">
      <alignment horizontal="left" vertical="center" shrinkToFit="1"/>
    </xf>
    <xf numFmtId="176" fontId="8" fillId="0" borderId="117" xfId="0" applyNumberFormat="1" applyFont="1" applyBorder="1" applyAlignment="1">
      <alignment horizontal="center" vertical="center" shrinkToFit="1"/>
    </xf>
    <xf numFmtId="0" fontId="8" fillId="0" borderId="127" xfId="0" applyFont="1" applyBorder="1" applyAlignment="1">
      <alignment horizontal="center" vertical="center" shrinkToFit="1"/>
    </xf>
    <xf numFmtId="0" fontId="1" fillId="0" borderId="132" xfId="0" applyFont="1" applyBorder="1" applyAlignment="1">
      <alignment horizontal="center" vertical="center" shrinkToFit="1"/>
    </xf>
    <xf numFmtId="0" fontId="8" fillId="0" borderId="120" xfId="0" applyFont="1" applyBorder="1" applyAlignment="1">
      <alignment horizontal="center" vertical="center"/>
    </xf>
    <xf numFmtId="0" fontId="8" fillId="0" borderId="121" xfId="0" applyFont="1" applyBorder="1" applyAlignment="1">
      <alignment horizontal="center" vertical="center"/>
    </xf>
    <xf numFmtId="0" fontId="8" fillId="0" borderId="120" xfId="0" applyFont="1" applyBorder="1" applyAlignment="1">
      <alignment horizontal="center" vertical="center" shrinkToFit="1"/>
    </xf>
    <xf numFmtId="0" fontId="8" fillId="0" borderId="122" xfId="0" applyFont="1" applyBorder="1" applyAlignment="1">
      <alignment horizontal="center" vertical="center" shrinkToFit="1"/>
    </xf>
    <xf numFmtId="0" fontId="8" fillId="0" borderId="121" xfId="0" applyFont="1" applyBorder="1" applyAlignment="1">
      <alignment horizontal="center" vertical="center" shrinkToFit="1"/>
    </xf>
    <xf numFmtId="0" fontId="8" fillId="0" borderId="114" xfId="0" applyFont="1" applyBorder="1" applyAlignment="1">
      <alignment horizontal="left" vertical="center" shrinkToFit="1"/>
    </xf>
    <xf numFmtId="0" fontId="8" fillId="0" borderId="128" xfId="0" applyFont="1" applyBorder="1" applyAlignment="1">
      <alignment horizontal="center" vertical="center" shrinkToFit="1"/>
    </xf>
    <xf numFmtId="176" fontId="8" fillId="0" borderId="11" xfId="1" applyNumberFormat="1" applyFont="1" applyBorder="1" applyAlignment="1">
      <alignment horizontal="center" vertical="center" shrinkToFit="1"/>
    </xf>
    <xf numFmtId="0" fontId="8" fillId="0" borderId="11" xfId="1" applyFont="1" applyBorder="1" applyAlignment="1">
      <alignment horizontal="center" vertical="center" shrinkToFit="1"/>
    </xf>
    <xf numFmtId="0" fontId="8" fillId="0" borderId="27" xfId="1" applyFont="1" applyBorder="1" applyAlignment="1">
      <alignment horizontal="center" vertical="center" shrinkToFit="1"/>
    </xf>
    <xf numFmtId="0" fontId="8" fillId="0" borderId="113" xfId="1" applyFont="1" applyBorder="1" applyAlignment="1">
      <alignment horizontal="center" vertical="center" shrinkToFit="1"/>
    </xf>
    <xf numFmtId="0" fontId="8" fillId="0" borderId="78" xfId="1" applyFont="1" applyBorder="1" applyAlignment="1">
      <alignment horizontal="left" vertical="center" shrinkToFit="1"/>
    </xf>
    <xf numFmtId="0" fontId="8" fillId="0" borderId="33" xfId="1" applyFont="1" applyBorder="1" applyAlignment="1">
      <alignment horizontal="center" vertical="center" shrinkToFit="1"/>
    </xf>
    <xf numFmtId="176" fontId="8" fillId="0" borderId="43" xfId="1" applyNumberFormat="1" applyFont="1" applyBorder="1" applyAlignment="1">
      <alignment horizontal="center" vertical="center" shrinkToFit="1"/>
    </xf>
    <xf numFmtId="0" fontId="8" fillId="0" borderId="43" xfId="1" applyFont="1" applyBorder="1" applyAlignment="1">
      <alignment horizontal="center" vertical="center" shrinkToFit="1"/>
    </xf>
    <xf numFmtId="0" fontId="8" fillId="0" borderId="35" xfId="1" applyFont="1" applyBorder="1" applyAlignment="1">
      <alignment horizontal="center" vertical="center" shrinkToFit="1"/>
    </xf>
    <xf numFmtId="176" fontId="8" fillId="0" borderId="15" xfId="1" applyNumberFormat="1" applyFont="1" applyBorder="1" applyAlignment="1">
      <alignment horizontal="center" vertical="center" shrinkToFit="1"/>
    </xf>
    <xf numFmtId="176" fontId="8" fillId="0" borderId="14" xfId="1" applyNumberFormat="1" applyFont="1" applyBorder="1" applyAlignment="1">
      <alignment horizontal="center" vertical="center" shrinkToFit="1"/>
    </xf>
    <xf numFmtId="0" fontId="8" fillId="0" borderId="15" xfId="1" applyFont="1" applyBorder="1" applyAlignment="1">
      <alignment horizontal="center" vertical="center" shrinkToFit="1"/>
    </xf>
    <xf numFmtId="0" fontId="8" fillId="0" borderId="3" xfId="1" applyFont="1" applyBorder="1" applyAlignment="1">
      <alignment horizontal="center" vertical="center" shrinkToFit="1"/>
    </xf>
    <xf numFmtId="0" fontId="8" fillId="0" borderId="31" xfId="1" applyFont="1" applyBorder="1" applyAlignment="1">
      <alignment horizontal="center" vertical="center" shrinkToFit="1"/>
    </xf>
    <xf numFmtId="0" fontId="8" fillId="0" borderId="75" xfId="1" applyFont="1" applyBorder="1" applyAlignment="1">
      <alignment horizontal="center" vertical="center" shrinkToFit="1"/>
    </xf>
    <xf numFmtId="0" fontId="8" fillId="0" borderId="50" xfId="1" applyFont="1" applyBorder="1" applyAlignment="1">
      <alignment horizontal="left" vertical="center" shrinkToFit="1"/>
    </xf>
    <xf numFmtId="0" fontId="8" fillId="0" borderId="29" xfId="1" applyFont="1" applyBorder="1" applyAlignment="1">
      <alignment horizontal="left" vertical="center" shrinkToFit="1"/>
    </xf>
    <xf numFmtId="0" fontId="8" fillId="0" borderId="40" xfId="1" applyFont="1" applyBorder="1" applyAlignment="1">
      <alignment horizontal="left" vertical="center" shrinkToFit="1"/>
    </xf>
    <xf numFmtId="176" fontId="8" fillId="0" borderId="41" xfId="1" applyNumberFormat="1" applyFont="1" applyBorder="1" applyAlignment="1">
      <alignment horizontal="center" vertical="center" shrinkToFit="1"/>
    </xf>
    <xf numFmtId="0" fontId="8" fillId="0" borderId="41" xfId="1" applyFont="1" applyBorder="1" applyAlignment="1">
      <alignment horizontal="center" vertical="center" shrinkToFit="1"/>
    </xf>
    <xf numFmtId="0" fontId="8" fillId="0" borderId="42" xfId="1" applyFont="1" applyBorder="1" applyAlignment="1">
      <alignment horizontal="center" vertical="center" shrinkToFit="1"/>
    </xf>
    <xf numFmtId="0" fontId="8" fillId="0" borderId="112" xfId="1" applyFont="1" applyBorder="1" applyAlignment="1">
      <alignment horizontal="center" vertical="center" shrinkToFit="1"/>
    </xf>
    <xf numFmtId="0" fontId="8" fillId="0" borderId="77" xfId="1" applyFont="1" applyBorder="1" applyAlignment="1">
      <alignment horizontal="left" vertical="center" shrinkToFit="1"/>
    </xf>
    <xf numFmtId="0" fontId="8" fillId="0" borderId="50" xfId="1" applyFont="1" applyBorder="1" applyAlignment="1">
      <alignment horizontal="center" vertical="center" shrinkToFit="1"/>
    </xf>
    <xf numFmtId="0" fontId="8" fillId="0" borderId="28" xfId="1" applyFont="1" applyBorder="1" applyAlignment="1">
      <alignment horizontal="center" vertical="center" shrinkToFit="1"/>
    </xf>
    <xf numFmtId="0" fontId="1" fillId="0" borderId="71"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123" xfId="0" applyFont="1" applyBorder="1" applyAlignment="1">
      <alignment horizontal="center" vertical="center" shrinkToFit="1"/>
    </xf>
    <xf numFmtId="0" fontId="1" fillId="0" borderId="124" xfId="0" applyFont="1" applyBorder="1" applyAlignment="1">
      <alignment horizontal="center" vertical="center" shrinkToFit="1"/>
    </xf>
    <xf numFmtId="0" fontId="1" fillId="0" borderId="129" xfId="0" applyFont="1" applyBorder="1" applyAlignment="1">
      <alignment horizontal="center" vertical="center" shrinkToFit="1"/>
    </xf>
    <xf numFmtId="0" fontId="1" fillId="0" borderId="126" xfId="0" applyFont="1" applyBorder="1" applyAlignment="1">
      <alignment horizontal="center" vertical="center" shrinkToFit="1"/>
    </xf>
    <xf numFmtId="0" fontId="1" fillId="0" borderId="125" xfId="0" applyFont="1" applyBorder="1" applyAlignment="1">
      <alignment horizontal="center" vertical="center" shrinkToFi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111" xfId="0" applyFont="1" applyBorder="1" applyAlignment="1">
      <alignment horizontal="center" vertical="center"/>
    </xf>
    <xf numFmtId="0" fontId="1" fillId="0" borderId="73" xfId="0" applyFont="1" applyBorder="1" applyAlignment="1">
      <alignment horizontal="left" vertical="top"/>
    </xf>
    <xf numFmtId="0" fontId="1" fillId="0" borderId="19" xfId="0" applyFont="1" applyBorder="1" applyAlignment="1">
      <alignment horizontal="left" vertical="top"/>
    </xf>
    <xf numFmtId="0" fontId="1" fillId="0" borderId="2" xfId="0" applyFont="1" applyBorder="1" applyAlignment="1">
      <alignment horizontal="left" vertical="top"/>
    </xf>
    <xf numFmtId="0" fontId="1" fillId="0" borderId="67"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1" fillId="0" borderId="69" xfId="0" applyFont="1" applyBorder="1" applyAlignment="1">
      <alignment horizontal="left" vertical="top"/>
    </xf>
    <xf numFmtId="0" fontId="1" fillId="0" borderId="8" xfId="0" applyFont="1" applyBorder="1" applyAlignment="1">
      <alignment horizontal="left" vertical="top"/>
    </xf>
    <xf numFmtId="0" fontId="1" fillId="0" borderId="26" xfId="0" applyFont="1" applyBorder="1" applyAlignment="1">
      <alignment horizontal="left" vertical="top"/>
    </xf>
    <xf numFmtId="0" fontId="8" fillId="0" borderId="25" xfId="0" applyFont="1" applyBorder="1" applyAlignment="1">
      <alignment horizontal="center" vertical="center" shrinkToFit="1"/>
    </xf>
    <xf numFmtId="0" fontId="8" fillId="0" borderId="20" xfId="0" applyFont="1" applyBorder="1" applyAlignment="1">
      <alignment horizontal="center" vertical="center"/>
    </xf>
    <xf numFmtId="0" fontId="9" fillId="0" borderId="94" xfId="0" applyFont="1" applyBorder="1" applyAlignment="1">
      <alignment horizontal="center" vertical="center"/>
    </xf>
    <xf numFmtId="0" fontId="9" fillId="0" borderId="24" xfId="0" applyFont="1" applyBorder="1" applyAlignment="1">
      <alignment horizontal="center" vertical="center"/>
    </xf>
    <xf numFmtId="0" fontId="4" fillId="0" borderId="83" xfId="0" applyFont="1" applyBorder="1" applyAlignment="1">
      <alignment horizontal="center" vertical="center" shrinkToFit="1"/>
    </xf>
    <xf numFmtId="0" fontId="4" fillId="0" borderId="84" xfId="0" applyFont="1" applyBorder="1" applyAlignment="1">
      <alignment horizontal="center" vertical="center" shrinkToFit="1"/>
    </xf>
    <xf numFmtId="0" fontId="4" fillId="0" borderId="65" xfId="0" applyFont="1" applyBorder="1" applyAlignment="1">
      <alignment horizontal="center" vertical="center" shrinkToFit="1"/>
    </xf>
    <xf numFmtId="0" fontId="4" fillId="0" borderId="93" xfId="0" applyFont="1" applyBorder="1" applyAlignment="1">
      <alignment horizontal="center" vertical="center" shrinkToFit="1"/>
    </xf>
    <xf numFmtId="0" fontId="4" fillId="0" borderId="110" xfId="0" applyFont="1" applyBorder="1" applyAlignment="1">
      <alignment horizontal="right" vertical="center"/>
    </xf>
    <xf numFmtId="0" fontId="4" fillId="0" borderId="65" xfId="0" applyFont="1" applyBorder="1" applyAlignment="1">
      <alignment horizontal="right" vertical="center"/>
    </xf>
    <xf numFmtId="0" fontId="4" fillId="0" borderId="91" xfId="0" applyFont="1" applyBorder="1" applyAlignment="1">
      <alignment horizontal="center" vertical="center" shrinkToFit="1"/>
    </xf>
    <xf numFmtId="0" fontId="4" fillId="0" borderId="65" xfId="0" applyFont="1" applyBorder="1" applyAlignment="1">
      <alignment horizontal="left" vertical="center"/>
    </xf>
    <xf numFmtId="0" fontId="4" fillId="0" borderId="66" xfId="0" applyFont="1" applyBorder="1" applyAlignment="1">
      <alignment horizontal="left" vertical="center"/>
    </xf>
  </cellXfs>
  <cellStyles count="4">
    <cellStyle name="ハイパーリンク 2" xfId="2" xr:uid="{00000000-0005-0000-0000-000001000000}"/>
    <cellStyle name="標準" xfId="0" builtinId="0"/>
    <cellStyle name="標準 2" xfId="1" xr:uid="{00000000-0005-0000-0000-000003000000}"/>
    <cellStyle name="標準 3" xfId="3" xr:uid="{00000000-0005-0000-0000-000004000000}"/>
  </cellStyles>
  <dxfs count="16">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dxf>
    <dxf>
      <font>
        <b/>
        <i val="0"/>
        <color rgb="FFFF0000"/>
      </font>
    </dxf>
    <dxf>
      <font>
        <b/>
        <i val="0"/>
        <color rgb="FFFF0000"/>
      </font>
    </dxf>
    <dxf>
      <fill>
        <patternFill patternType="solid">
          <bgColor theme="4" tint="0.79998168889431442"/>
        </patternFill>
      </fill>
      <border>
        <left style="thin">
          <color auto="1"/>
        </left>
        <right style="thin">
          <color auto="1"/>
        </right>
        <top style="thin">
          <color auto="1"/>
        </top>
        <bottom style="thin">
          <color auto="1"/>
        </bottom>
      </border>
    </dxf>
    <dxf>
      <fill>
        <patternFill patternType="solid">
          <bgColor theme="4" tint="0.79998168889431442"/>
        </patternFill>
      </fill>
      <border>
        <left style="thin">
          <color auto="1"/>
        </left>
        <right style="thin">
          <color auto="1"/>
        </right>
        <top style="thin">
          <color auto="1"/>
        </top>
        <bottom style="thin">
          <color auto="1"/>
        </bottom>
      </border>
    </dxf>
    <dxf>
      <fill>
        <patternFill patternType="solid">
          <bgColor theme="4" tint="0.79998168889431442"/>
        </patternFill>
      </fill>
      <border>
        <left style="thin">
          <color auto="1"/>
        </left>
        <right style="thin">
          <color auto="1"/>
        </right>
        <top style="thin">
          <color auto="1"/>
        </top>
        <bottom style="thin">
          <color auto="1"/>
        </bottom>
      </border>
    </dxf>
    <dxf>
      <fill>
        <patternFill patternType="solid">
          <bgColor theme="4" tint="0.79998168889431442"/>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vertical/>
        <horizontal/>
      </border>
    </dxf>
    <dxf>
      <fill>
        <patternFill>
          <bgColor theme="4" tint="0.79998168889431442"/>
        </patternFill>
      </fill>
      <border>
        <right style="thin">
          <color auto="1"/>
        </right>
        <top style="thin">
          <color auto="1"/>
        </top>
        <bottom style="thin">
          <color auto="1"/>
        </bottom>
      </border>
    </dxf>
    <dxf>
      <fill>
        <patternFill>
          <bgColor theme="5" tint="0.59996337778862885"/>
        </patternFill>
      </fill>
      <border>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45720</xdr:colOff>
          <xdr:row>14</xdr:row>
          <xdr:rowOff>7620</xdr:rowOff>
        </xdr:from>
        <xdr:to>
          <xdr:col>9</xdr:col>
          <xdr:colOff>30480</xdr:colOff>
          <xdr:row>15</xdr:row>
          <xdr:rowOff>7620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14</xdr:row>
          <xdr:rowOff>7620</xdr:rowOff>
        </xdr:from>
        <xdr:to>
          <xdr:col>59</xdr:col>
          <xdr:colOff>30480</xdr:colOff>
          <xdr:row>15</xdr:row>
          <xdr:rowOff>7620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45720</xdr:colOff>
          <xdr:row>14</xdr:row>
          <xdr:rowOff>7620</xdr:rowOff>
        </xdr:from>
        <xdr:to>
          <xdr:col>21</xdr:col>
          <xdr:colOff>30480</xdr:colOff>
          <xdr:row>15</xdr:row>
          <xdr:rowOff>7620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32</xdr:row>
          <xdr:rowOff>30480</xdr:rowOff>
        </xdr:from>
        <xdr:to>
          <xdr:col>2</xdr:col>
          <xdr:colOff>0</xdr:colOff>
          <xdr:row>33</xdr:row>
          <xdr:rowOff>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32</xdr:row>
          <xdr:rowOff>30480</xdr:rowOff>
        </xdr:from>
        <xdr:to>
          <xdr:col>33</xdr:col>
          <xdr:colOff>0</xdr:colOff>
          <xdr:row>33</xdr:row>
          <xdr:rowOff>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28</xdr:row>
          <xdr:rowOff>30480</xdr:rowOff>
        </xdr:from>
        <xdr:to>
          <xdr:col>2</xdr:col>
          <xdr:colOff>0</xdr:colOff>
          <xdr:row>28</xdr:row>
          <xdr:rowOff>297180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28</xdr:row>
          <xdr:rowOff>30480</xdr:rowOff>
        </xdr:from>
        <xdr:to>
          <xdr:col>33</xdr:col>
          <xdr:colOff>0</xdr:colOff>
          <xdr:row>28</xdr:row>
          <xdr:rowOff>297180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2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21</xdr:row>
          <xdr:rowOff>38100</xdr:rowOff>
        </xdr:from>
        <xdr:to>
          <xdr:col>10</xdr:col>
          <xdr:colOff>0</xdr:colOff>
          <xdr:row>22</xdr:row>
          <xdr:rowOff>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2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22</xdr:row>
          <xdr:rowOff>45720</xdr:rowOff>
        </xdr:from>
        <xdr:to>
          <xdr:col>10</xdr:col>
          <xdr:colOff>0</xdr:colOff>
          <xdr:row>22</xdr:row>
          <xdr:rowOff>297180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2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23</xdr:row>
          <xdr:rowOff>121920</xdr:rowOff>
        </xdr:from>
        <xdr:to>
          <xdr:col>10</xdr:col>
          <xdr:colOff>0</xdr:colOff>
          <xdr:row>24</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2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24</xdr:row>
          <xdr:rowOff>114300</xdr:rowOff>
        </xdr:from>
        <xdr:to>
          <xdr:col>10</xdr:col>
          <xdr:colOff>0</xdr:colOff>
          <xdr:row>24</xdr:row>
          <xdr:rowOff>373380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2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45720</xdr:colOff>
          <xdr:row>14</xdr:row>
          <xdr:rowOff>7620</xdr:rowOff>
        </xdr:from>
        <xdr:to>
          <xdr:col>43</xdr:col>
          <xdr:colOff>30480</xdr:colOff>
          <xdr:row>15</xdr:row>
          <xdr:rowOff>7620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2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34</xdr:row>
          <xdr:rowOff>220980</xdr:rowOff>
        </xdr:from>
        <xdr:to>
          <xdr:col>8</xdr:col>
          <xdr:colOff>30480</xdr:colOff>
          <xdr:row>36</xdr:row>
          <xdr:rowOff>7620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2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34</xdr:row>
          <xdr:rowOff>220980</xdr:rowOff>
        </xdr:from>
        <xdr:to>
          <xdr:col>13</xdr:col>
          <xdr:colOff>30480</xdr:colOff>
          <xdr:row>36</xdr:row>
          <xdr:rowOff>7620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2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35</xdr:row>
          <xdr:rowOff>220980</xdr:rowOff>
        </xdr:from>
        <xdr:to>
          <xdr:col>8</xdr:col>
          <xdr:colOff>30480</xdr:colOff>
          <xdr:row>37</xdr:row>
          <xdr:rowOff>7620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35</xdr:row>
          <xdr:rowOff>220980</xdr:rowOff>
        </xdr:from>
        <xdr:to>
          <xdr:col>13</xdr:col>
          <xdr:colOff>30480</xdr:colOff>
          <xdr:row>37</xdr:row>
          <xdr:rowOff>7620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37</xdr:row>
          <xdr:rowOff>220980</xdr:rowOff>
        </xdr:from>
        <xdr:to>
          <xdr:col>2</xdr:col>
          <xdr:colOff>0</xdr:colOff>
          <xdr:row>39</xdr:row>
          <xdr:rowOff>7620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2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33</xdr:row>
          <xdr:rowOff>220980</xdr:rowOff>
        </xdr:from>
        <xdr:to>
          <xdr:col>8</xdr:col>
          <xdr:colOff>30480</xdr:colOff>
          <xdr:row>35</xdr:row>
          <xdr:rowOff>7620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2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34</xdr:row>
          <xdr:rowOff>220980</xdr:rowOff>
        </xdr:from>
        <xdr:to>
          <xdr:col>2</xdr:col>
          <xdr:colOff>0</xdr:colOff>
          <xdr:row>36</xdr:row>
          <xdr:rowOff>30480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2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37</xdr:row>
          <xdr:rowOff>220980</xdr:rowOff>
        </xdr:from>
        <xdr:to>
          <xdr:col>8</xdr:col>
          <xdr:colOff>30480</xdr:colOff>
          <xdr:row>39</xdr:row>
          <xdr:rowOff>7620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2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37</xdr:row>
          <xdr:rowOff>220980</xdr:rowOff>
        </xdr:from>
        <xdr:to>
          <xdr:col>13</xdr:col>
          <xdr:colOff>30480</xdr:colOff>
          <xdr:row>39</xdr:row>
          <xdr:rowOff>7620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2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36</xdr:row>
          <xdr:rowOff>220980</xdr:rowOff>
        </xdr:from>
        <xdr:to>
          <xdr:col>2</xdr:col>
          <xdr:colOff>0</xdr:colOff>
          <xdr:row>38</xdr:row>
          <xdr:rowOff>7620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2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36</xdr:row>
          <xdr:rowOff>220980</xdr:rowOff>
        </xdr:from>
        <xdr:to>
          <xdr:col>8</xdr:col>
          <xdr:colOff>7620</xdr:colOff>
          <xdr:row>38</xdr:row>
          <xdr:rowOff>7620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2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36</xdr:row>
          <xdr:rowOff>220980</xdr:rowOff>
        </xdr:from>
        <xdr:to>
          <xdr:col>13</xdr:col>
          <xdr:colOff>7620</xdr:colOff>
          <xdr:row>38</xdr:row>
          <xdr:rowOff>7620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2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35</xdr:row>
          <xdr:rowOff>198120</xdr:rowOff>
        </xdr:from>
        <xdr:to>
          <xdr:col>2</xdr:col>
          <xdr:colOff>0</xdr:colOff>
          <xdr:row>37</xdr:row>
          <xdr:rowOff>7620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2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38100</xdr:colOff>
          <xdr:row>14</xdr:row>
          <xdr:rowOff>7620</xdr:rowOff>
        </xdr:from>
        <xdr:to>
          <xdr:col>59</xdr:col>
          <xdr:colOff>30480</xdr:colOff>
          <xdr:row>15</xdr:row>
          <xdr:rowOff>7620</xdr:rowOff>
        </xdr:to>
        <xdr:sp macro="" textlink="">
          <xdr:nvSpPr>
            <xdr:cNvPr id="16412" name="Check Box 2" hidden="1">
              <a:extLst>
                <a:ext uri="{63B3BB69-23CF-44E3-9099-C40C66FF867C}">
                  <a14:compatExt spid="_x0000_s16412"/>
                </a:ext>
                <a:ext uri="{FF2B5EF4-FFF2-40B4-BE49-F238E27FC236}">
                  <a16:creationId xmlns:a16="http://schemas.microsoft.com/office/drawing/2014/main" id="{00000000-0008-0000-02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45720</xdr:colOff>
          <xdr:row>14</xdr:row>
          <xdr:rowOff>7620</xdr:rowOff>
        </xdr:from>
        <xdr:to>
          <xdr:col>21</xdr:col>
          <xdr:colOff>30480</xdr:colOff>
          <xdr:row>15</xdr:row>
          <xdr:rowOff>7620</xdr:rowOff>
        </xdr:to>
        <xdr:sp macro="" textlink="">
          <xdr:nvSpPr>
            <xdr:cNvPr id="16413" name="Check Box 3" hidden="1">
              <a:extLst>
                <a:ext uri="{63B3BB69-23CF-44E3-9099-C40C66FF867C}">
                  <a14:compatExt spid="_x0000_s16413"/>
                </a:ext>
                <a:ext uri="{FF2B5EF4-FFF2-40B4-BE49-F238E27FC236}">
                  <a16:creationId xmlns:a16="http://schemas.microsoft.com/office/drawing/2014/main" id="{00000000-0008-0000-02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45720</xdr:colOff>
          <xdr:row>14</xdr:row>
          <xdr:rowOff>7620</xdr:rowOff>
        </xdr:from>
        <xdr:to>
          <xdr:col>43</xdr:col>
          <xdr:colOff>30480</xdr:colOff>
          <xdr:row>15</xdr:row>
          <xdr:rowOff>7620</xdr:rowOff>
        </xdr:to>
        <xdr:sp macro="" textlink="">
          <xdr:nvSpPr>
            <xdr:cNvPr id="16414" name="Check Box 12" hidden="1">
              <a:extLst>
                <a:ext uri="{63B3BB69-23CF-44E3-9099-C40C66FF867C}">
                  <a14:compatExt spid="_x0000_s16414"/>
                </a:ext>
                <a:ext uri="{FF2B5EF4-FFF2-40B4-BE49-F238E27FC236}">
                  <a16:creationId xmlns:a16="http://schemas.microsoft.com/office/drawing/2014/main" id="{00000000-0008-0000-02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37</xdr:col>
      <xdr:colOff>8777</xdr:colOff>
      <xdr:row>3</xdr:row>
      <xdr:rowOff>18880</xdr:rowOff>
    </xdr:from>
    <xdr:to>
      <xdr:col>38</xdr:col>
      <xdr:colOff>25211</xdr:colOff>
      <xdr:row>6</xdr:row>
      <xdr:rowOff>98828</xdr:rowOff>
    </xdr:to>
    <xdr:grpSp>
      <xdr:nvGrpSpPr>
        <xdr:cNvPr id="2" name="グループ化 1">
          <a:extLst>
            <a:ext uri="{FF2B5EF4-FFF2-40B4-BE49-F238E27FC236}">
              <a16:creationId xmlns:a16="http://schemas.microsoft.com/office/drawing/2014/main" id="{D345FB8B-FEEE-4602-891C-69BFB6B889FC}"/>
            </a:ext>
          </a:extLst>
        </xdr:cNvPr>
        <xdr:cNvGrpSpPr>
          <a:grpSpLocks noChangeAspect="1"/>
        </xdr:cNvGrpSpPr>
      </xdr:nvGrpSpPr>
      <xdr:grpSpPr>
        <a:xfrm>
          <a:off x="3887357" y="643720"/>
          <a:ext cx="115494" cy="674308"/>
          <a:chOff x="6385915" y="924291"/>
          <a:chExt cx="224660" cy="1126351"/>
        </a:xfrm>
        <a:solidFill>
          <a:schemeClr val="bg1"/>
        </a:solidFill>
      </xdr:grpSpPr>
      <xdr:sp macro="" textlink="">
        <xdr:nvSpPr>
          <xdr:cNvPr id="3" name="テキスト ボックス 2">
            <a:extLst>
              <a:ext uri="{FF2B5EF4-FFF2-40B4-BE49-F238E27FC236}">
                <a16:creationId xmlns:a16="http://schemas.microsoft.com/office/drawing/2014/main" id="{C46FBBA0-1200-6772-1D45-120E38BCD514}"/>
              </a:ext>
            </a:extLst>
          </xdr:cNvPr>
          <xdr:cNvSpPr txBox="1"/>
        </xdr:nvSpPr>
        <xdr:spPr>
          <a:xfrm>
            <a:off x="6385915" y="924291"/>
            <a:ext cx="224660" cy="20733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latin typeface="Baskerville Old Face" panose="02020602080505020303" pitchFamily="18" charset="0"/>
              </a:rPr>
              <a:t>N</a:t>
            </a:r>
            <a:endParaRPr kumimoji="1" lang="ja-JP" altLang="en-US" sz="1100">
              <a:latin typeface="Baskerville Old Face" panose="02020602080505020303" pitchFamily="18" charset="0"/>
            </a:endParaRPr>
          </a:p>
        </xdr:txBody>
      </xdr:sp>
      <xdr:sp macro="" textlink="">
        <xdr:nvSpPr>
          <xdr:cNvPr id="4" name="フリーフォーム 3">
            <a:extLst>
              <a:ext uri="{FF2B5EF4-FFF2-40B4-BE49-F238E27FC236}">
                <a16:creationId xmlns:a16="http://schemas.microsoft.com/office/drawing/2014/main" id="{1CA02F5C-466C-3648-FA61-B487A55956DC}"/>
              </a:ext>
            </a:extLst>
          </xdr:cNvPr>
          <xdr:cNvSpPr/>
        </xdr:nvSpPr>
        <xdr:spPr>
          <a:xfrm>
            <a:off x="6430869" y="1172205"/>
            <a:ext cx="101655" cy="754739"/>
          </a:xfrm>
          <a:custGeom>
            <a:avLst/>
            <a:gdLst>
              <a:gd name="connsiteX0" fmla="*/ 51141 w 105478"/>
              <a:gd name="connsiteY0" fmla="*/ 0 h 847022"/>
              <a:gd name="connsiteX1" fmla="*/ 15982 w 105478"/>
              <a:gd name="connsiteY1" fmla="*/ 511409 h 847022"/>
              <a:gd name="connsiteX2" fmla="*/ 47945 w 105478"/>
              <a:gd name="connsiteY2" fmla="*/ 460268 h 847022"/>
              <a:gd name="connsiteX3" fmla="*/ 47945 w 105478"/>
              <a:gd name="connsiteY3" fmla="*/ 540176 h 847022"/>
              <a:gd name="connsiteX4" fmla="*/ 0 w 105478"/>
              <a:gd name="connsiteY4" fmla="*/ 847022 h 847022"/>
              <a:gd name="connsiteX5" fmla="*/ 105478 w 105478"/>
              <a:gd name="connsiteY5" fmla="*/ 300453 h 847022"/>
              <a:gd name="connsiteX6" fmla="*/ 60730 w 105478"/>
              <a:gd name="connsiteY6" fmla="*/ 383557 h 847022"/>
              <a:gd name="connsiteX7" fmla="*/ 51141 w 105478"/>
              <a:gd name="connsiteY7" fmla="*/ 0 h 847022"/>
              <a:gd name="connsiteX0" fmla="*/ 51141 w 105478"/>
              <a:gd name="connsiteY0" fmla="*/ 0 h 847022"/>
              <a:gd name="connsiteX1" fmla="*/ 5071 w 105478"/>
              <a:gd name="connsiteY1" fmla="*/ 515108 h 847022"/>
              <a:gd name="connsiteX2" fmla="*/ 47945 w 105478"/>
              <a:gd name="connsiteY2" fmla="*/ 460268 h 847022"/>
              <a:gd name="connsiteX3" fmla="*/ 47945 w 105478"/>
              <a:gd name="connsiteY3" fmla="*/ 540176 h 847022"/>
              <a:gd name="connsiteX4" fmla="*/ 0 w 105478"/>
              <a:gd name="connsiteY4" fmla="*/ 847022 h 847022"/>
              <a:gd name="connsiteX5" fmla="*/ 105478 w 105478"/>
              <a:gd name="connsiteY5" fmla="*/ 300453 h 847022"/>
              <a:gd name="connsiteX6" fmla="*/ 60730 w 105478"/>
              <a:gd name="connsiteY6" fmla="*/ 383557 h 847022"/>
              <a:gd name="connsiteX7" fmla="*/ 51141 w 105478"/>
              <a:gd name="connsiteY7" fmla="*/ 0 h 847022"/>
              <a:gd name="connsiteX0" fmla="*/ 51141 w 105478"/>
              <a:gd name="connsiteY0" fmla="*/ 0 h 847022"/>
              <a:gd name="connsiteX1" fmla="*/ 5071 w 105478"/>
              <a:gd name="connsiteY1" fmla="*/ 515108 h 847022"/>
              <a:gd name="connsiteX2" fmla="*/ 51583 w 105478"/>
              <a:gd name="connsiteY2" fmla="*/ 419582 h 847022"/>
              <a:gd name="connsiteX3" fmla="*/ 47945 w 105478"/>
              <a:gd name="connsiteY3" fmla="*/ 540176 h 847022"/>
              <a:gd name="connsiteX4" fmla="*/ 0 w 105478"/>
              <a:gd name="connsiteY4" fmla="*/ 847022 h 847022"/>
              <a:gd name="connsiteX5" fmla="*/ 105478 w 105478"/>
              <a:gd name="connsiteY5" fmla="*/ 300453 h 847022"/>
              <a:gd name="connsiteX6" fmla="*/ 60730 w 105478"/>
              <a:gd name="connsiteY6" fmla="*/ 383557 h 847022"/>
              <a:gd name="connsiteX7" fmla="*/ 51141 w 105478"/>
              <a:gd name="connsiteY7" fmla="*/ 0 h 847022"/>
              <a:gd name="connsiteX0" fmla="*/ 51141 w 105478"/>
              <a:gd name="connsiteY0" fmla="*/ 0 h 847022"/>
              <a:gd name="connsiteX1" fmla="*/ 5071 w 105478"/>
              <a:gd name="connsiteY1" fmla="*/ 515108 h 847022"/>
              <a:gd name="connsiteX2" fmla="*/ 51583 w 105478"/>
              <a:gd name="connsiteY2" fmla="*/ 419582 h 847022"/>
              <a:gd name="connsiteX3" fmla="*/ 33397 w 105478"/>
              <a:gd name="connsiteY3" fmla="*/ 540176 h 847022"/>
              <a:gd name="connsiteX4" fmla="*/ 0 w 105478"/>
              <a:gd name="connsiteY4" fmla="*/ 847022 h 847022"/>
              <a:gd name="connsiteX5" fmla="*/ 105478 w 105478"/>
              <a:gd name="connsiteY5" fmla="*/ 300453 h 847022"/>
              <a:gd name="connsiteX6" fmla="*/ 60730 w 105478"/>
              <a:gd name="connsiteY6" fmla="*/ 383557 h 847022"/>
              <a:gd name="connsiteX7" fmla="*/ 51141 w 105478"/>
              <a:gd name="connsiteY7" fmla="*/ 0 h 847022"/>
              <a:gd name="connsiteX0" fmla="*/ 51141 w 113607"/>
              <a:gd name="connsiteY0" fmla="*/ 0 h 847022"/>
              <a:gd name="connsiteX1" fmla="*/ 5071 w 113607"/>
              <a:gd name="connsiteY1" fmla="*/ 515108 h 847022"/>
              <a:gd name="connsiteX2" fmla="*/ 51583 w 113607"/>
              <a:gd name="connsiteY2" fmla="*/ 419582 h 847022"/>
              <a:gd name="connsiteX3" fmla="*/ 33397 w 113607"/>
              <a:gd name="connsiteY3" fmla="*/ 540176 h 847022"/>
              <a:gd name="connsiteX4" fmla="*/ 0 w 113607"/>
              <a:gd name="connsiteY4" fmla="*/ 847022 h 847022"/>
              <a:gd name="connsiteX5" fmla="*/ 113607 w 113607"/>
              <a:gd name="connsiteY5" fmla="*/ 281164 h 847022"/>
              <a:gd name="connsiteX6" fmla="*/ 60730 w 113607"/>
              <a:gd name="connsiteY6" fmla="*/ 383557 h 847022"/>
              <a:gd name="connsiteX7" fmla="*/ 51141 w 113607"/>
              <a:gd name="connsiteY7" fmla="*/ 0 h 847022"/>
              <a:gd name="connsiteX0" fmla="*/ 53850 w 116316"/>
              <a:gd name="connsiteY0" fmla="*/ 0 h 858044"/>
              <a:gd name="connsiteX1" fmla="*/ 7780 w 116316"/>
              <a:gd name="connsiteY1" fmla="*/ 515108 h 858044"/>
              <a:gd name="connsiteX2" fmla="*/ 54292 w 116316"/>
              <a:gd name="connsiteY2" fmla="*/ 419582 h 858044"/>
              <a:gd name="connsiteX3" fmla="*/ 36106 w 116316"/>
              <a:gd name="connsiteY3" fmla="*/ 540176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6106 w 116316"/>
              <a:gd name="connsiteY3" fmla="*/ 540176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6106 w 116316"/>
              <a:gd name="connsiteY3" fmla="*/ 540176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3396 w 116316"/>
              <a:gd name="connsiteY3" fmla="*/ 542931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3396 w 116316"/>
              <a:gd name="connsiteY3" fmla="*/ 542931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8816 w 116316"/>
              <a:gd name="connsiteY3" fmla="*/ 542931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16316" h="858044">
                <a:moveTo>
                  <a:pt x="53850" y="0"/>
                </a:moveTo>
                <a:lnTo>
                  <a:pt x="7780" y="515108"/>
                </a:lnTo>
                <a:lnTo>
                  <a:pt x="54292" y="419582"/>
                </a:lnTo>
                <a:cubicBezTo>
                  <a:pt x="47327" y="460698"/>
                  <a:pt x="53910" y="465992"/>
                  <a:pt x="38816" y="542931"/>
                </a:cubicBezTo>
                <a:cubicBezTo>
                  <a:pt x="26781" y="648887"/>
                  <a:pt x="14745" y="707999"/>
                  <a:pt x="0" y="858044"/>
                </a:cubicBezTo>
                <a:cubicBezTo>
                  <a:pt x="46902" y="624417"/>
                  <a:pt x="77544" y="473457"/>
                  <a:pt x="116316" y="281164"/>
                </a:cubicBezTo>
                <a:lnTo>
                  <a:pt x="63439" y="383557"/>
                </a:lnTo>
                <a:lnTo>
                  <a:pt x="53850" y="0"/>
                </a:lnTo>
                <a:close/>
              </a:path>
            </a:pathLst>
          </a:cu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 name="直線コネクタ 4">
            <a:extLst>
              <a:ext uri="{FF2B5EF4-FFF2-40B4-BE49-F238E27FC236}">
                <a16:creationId xmlns:a16="http://schemas.microsoft.com/office/drawing/2014/main" id="{CA6B6410-00FC-2AC9-CFD5-31B2E60705FE}"/>
              </a:ext>
            </a:extLst>
          </xdr:cNvPr>
          <xdr:cNvCxnSpPr>
            <a:stCxn id="4" idx="0"/>
          </xdr:cNvCxnSpPr>
        </xdr:nvCxnSpPr>
        <xdr:spPr>
          <a:xfrm flipH="1">
            <a:off x="6474809" y="1172205"/>
            <a:ext cx="3388" cy="878437"/>
          </a:xfrm>
          <a:prstGeom prst="line">
            <a:avLst/>
          </a:prstGeom>
          <a:grpFill/>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9EDC7E47-E78F-9BB5-6AC6-31BDD0D0D9BB}"/>
              </a:ext>
            </a:extLst>
          </xdr:cNvPr>
          <xdr:cNvCxnSpPr/>
        </xdr:nvCxnSpPr>
        <xdr:spPr>
          <a:xfrm>
            <a:off x="6428042" y="1976258"/>
            <a:ext cx="89496" cy="0"/>
          </a:xfrm>
          <a:prstGeom prst="line">
            <a:avLst/>
          </a:prstGeom>
          <a:grpFill/>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50</xdr:col>
          <xdr:colOff>99060</xdr:colOff>
          <xdr:row>1</xdr:row>
          <xdr:rowOff>0</xdr:rowOff>
        </xdr:from>
        <xdr:to>
          <xdr:col>52</xdr:col>
          <xdr:colOff>60960</xdr:colOff>
          <xdr:row>2</xdr:row>
          <xdr:rowOff>38100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4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83820</xdr:colOff>
          <xdr:row>0</xdr:row>
          <xdr:rowOff>167640</xdr:rowOff>
        </xdr:from>
        <xdr:to>
          <xdr:col>59</xdr:col>
          <xdr:colOff>68580</xdr:colOff>
          <xdr:row>2</xdr:row>
          <xdr:rowOff>30480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4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65</xdr:col>
      <xdr:colOff>102715</xdr:colOff>
      <xdr:row>3</xdr:row>
      <xdr:rowOff>50071</xdr:rowOff>
    </xdr:from>
    <xdr:to>
      <xdr:col>66</xdr:col>
      <xdr:colOff>103909</xdr:colOff>
      <xdr:row>6</xdr:row>
      <xdr:rowOff>131618</xdr:rowOff>
    </xdr:to>
    <xdr:grpSp>
      <xdr:nvGrpSpPr>
        <xdr:cNvPr id="17" name="グループ化 16">
          <a:extLst>
            <a:ext uri="{FF2B5EF4-FFF2-40B4-BE49-F238E27FC236}">
              <a16:creationId xmlns:a16="http://schemas.microsoft.com/office/drawing/2014/main" id="{13083855-5CC9-4AE3-A9E8-F594C47821D6}"/>
            </a:ext>
          </a:extLst>
        </xdr:cNvPr>
        <xdr:cNvGrpSpPr>
          <a:grpSpLocks noChangeAspect="1"/>
        </xdr:cNvGrpSpPr>
      </xdr:nvGrpSpPr>
      <xdr:grpSpPr>
        <a:xfrm>
          <a:off x="6876895" y="674911"/>
          <a:ext cx="115494" cy="675907"/>
          <a:chOff x="6385915" y="924291"/>
          <a:chExt cx="224660" cy="1126351"/>
        </a:xfrm>
        <a:solidFill>
          <a:sysClr val="window" lastClr="FFFFFF"/>
        </a:solidFill>
      </xdr:grpSpPr>
      <xdr:sp macro="" textlink="">
        <xdr:nvSpPr>
          <xdr:cNvPr id="18" name="テキスト ボックス 17">
            <a:extLst>
              <a:ext uri="{FF2B5EF4-FFF2-40B4-BE49-F238E27FC236}">
                <a16:creationId xmlns:a16="http://schemas.microsoft.com/office/drawing/2014/main" id="{C78CF898-3B64-9D04-39A9-7989F4E573D4}"/>
              </a:ext>
            </a:extLst>
          </xdr:cNvPr>
          <xdr:cNvSpPr txBox="1"/>
        </xdr:nvSpPr>
        <xdr:spPr>
          <a:xfrm>
            <a:off x="6385915" y="924291"/>
            <a:ext cx="224660" cy="20733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latin typeface="Baskerville Old Face" panose="02020602080505020303" pitchFamily="18" charset="0"/>
              </a:rPr>
              <a:t>N</a:t>
            </a:r>
            <a:endParaRPr kumimoji="1" lang="ja-JP" altLang="en-US" sz="1100">
              <a:latin typeface="Baskerville Old Face" panose="02020602080505020303" pitchFamily="18" charset="0"/>
            </a:endParaRPr>
          </a:p>
        </xdr:txBody>
      </xdr:sp>
      <xdr:sp macro="" textlink="">
        <xdr:nvSpPr>
          <xdr:cNvPr id="19" name="フリーフォーム 3">
            <a:extLst>
              <a:ext uri="{FF2B5EF4-FFF2-40B4-BE49-F238E27FC236}">
                <a16:creationId xmlns:a16="http://schemas.microsoft.com/office/drawing/2014/main" id="{4F24A262-A1BF-31BA-BBD9-D21E70F9EF72}"/>
              </a:ext>
            </a:extLst>
          </xdr:cNvPr>
          <xdr:cNvSpPr/>
        </xdr:nvSpPr>
        <xdr:spPr>
          <a:xfrm>
            <a:off x="6430869" y="1172205"/>
            <a:ext cx="101655" cy="754739"/>
          </a:xfrm>
          <a:custGeom>
            <a:avLst/>
            <a:gdLst>
              <a:gd name="connsiteX0" fmla="*/ 51141 w 105478"/>
              <a:gd name="connsiteY0" fmla="*/ 0 h 847022"/>
              <a:gd name="connsiteX1" fmla="*/ 15982 w 105478"/>
              <a:gd name="connsiteY1" fmla="*/ 511409 h 847022"/>
              <a:gd name="connsiteX2" fmla="*/ 47945 w 105478"/>
              <a:gd name="connsiteY2" fmla="*/ 460268 h 847022"/>
              <a:gd name="connsiteX3" fmla="*/ 47945 w 105478"/>
              <a:gd name="connsiteY3" fmla="*/ 540176 h 847022"/>
              <a:gd name="connsiteX4" fmla="*/ 0 w 105478"/>
              <a:gd name="connsiteY4" fmla="*/ 847022 h 847022"/>
              <a:gd name="connsiteX5" fmla="*/ 105478 w 105478"/>
              <a:gd name="connsiteY5" fmla="*/ 300453 h 847022"/>
              <a:gd name="connsiteX6" fmla="*/ 60730 w 105478"/>
              <a:gd name="connsiteY6" fmla="*/ 383557 h 847022"/>
              <a:gd name="connsiteX7" fmla="*/ 51141 w 105478"/>
              <a:gd name="connsiteY7" fmla="*/ 0 h 847022"/>
              <a:gd name="connsiteX0" fmla="*/ 51141 w 105478"/>
              <a:gd name="connsiteY0" fmla="*/ 0 h 847022"/>
              <a:gd name="connsiteX1" fmla="*/ 5071 w 105478"/>
              <a:gd name="connsiteY1" fmla="*/ 515108 h 847022"/>
              <a:gd name="connsiteX2" fmla="*/ 47945 w 105478"/>
              <a:gd name="connsiteY2" fmla="*/ 460268 h 847022"/>
              <a:gd name="connsiteX3" fmla="*/ 47945 w 105478"/>
              <a:gd name="connsiteY3" fmla="*/ 540176 h 847022"/>
              <a:gd name="connsiteX4" fmla="*/ 0 w 105478"/>
              <a:gd name="connsiteY4" fmla="*/ 847022 h 847022"/>
              <a:gd name="connsiteX5" fmla="*/ 105478 w 105478"/>
              <a:gd name="connsiteY5" fmla="*/ 300453 h 847022"/>
              <a:gd name="connsiteX6" fmla="*/ 60730 w 105478"/>
              <a:gd name="connsiteY6" fmla="*/ 383557 h 847022"/>
              <a:gd name="connsiteX7" fmla="*/ 51141 w 105478"/>
              <a:gd name="connsiteY7" fmla="*/ 0 h 847022"/>
              <a:gd name="connsiteX0" fmla="*/ 51141 w 105478"/>
              <a:gd name="connsiteY0" fmla="*/ 0 h 847022"/>
              <a:gd name="connsiteX1" fmla="*/ 5071 w 105478"/>
              <a:gd name="connsiteY1" fmla="*/ 515108 h 847022"/>
              <a:gd name="connsiteX2" fmla="*/ 51583 w 105478"/>
              <a:gd name="connsiteY2" fmla="*/ 419582 h 847022"/>
              <a:gd name="connsiteX3" fmla="*/ 47945 w 105478"/>
              <a:gd name="connsiteY3" fmla="*/ 540176 h 847022"/>
              <a:gd name="connsiteX4" fmla="*/ 0 w 105478"/>
              <a:gd name="connsiteY4" fmla="*/ 847022 h 847022"/>
              <a:gd name="connsiteX5" fmla="*/ 105478 w 105478"/>
              <a:gd name="connsiteY5" fmla="*/ 300453 h 847022"/>
              <a:gd name="connsiteX6" fmla="*/ 60730 w 105478"/>
              <a:gd name="connsiteY6" fmla="*/ 383557 h 847022"/>
              <a:gd name="connsiteX7" fmla="*/ 51141 w 105478"/>
              <a:gd name="connsiteY7" fmla="*/ 0 h 847022"/>
              <a:gd name="connsiteX0" fmla="*/ 51141 w 105478"/>
              <a:gd name="connsiteY0" fmla="*/ 0 h 847022"/>
              <a:gd name="connsiteX1" fmla="*/ 5071 w 105478"/>
              <a:gd name="connsiteY1" fmla="*/ 515108 h 847022"/>
              <a:gd name="connsiteX2" fmla="*/ 51583 w 105478"/>
              <a:gd name="connsiteY2" fmla="*/ 419582 h 847022"/>
              <a:gd name="connsiteX3" fmla="*/ 33397 w 105478"/>
              <a:gd name="connsiteY3" fmla="*/ 540176 h 847022"/>
              <a:gd name="connsiteX4" fmla="*/ 0 w 105478"/>
              <a:gd name="connsiteY4" fmla="*/ 847022 h 847022"/>
              <a:gd name="connsiteX5" fmla="*/ 105478 w 105478"/>
              <a:gd name="connsiteY5" fmla="*/ 300453 h 847022"/>
              <a:gd name="connsiteX6" fmla="*/ 60730 w 105478"/>
              <a:gd name="connsiteY6" fmla="*/ 383557 h 847022"/>
              <a:gd name="connsiteX7" fmla="*/ 51141 w 105478"/>
              <a:gd name="connsiteY7" fmla="*/ 0 h 847022"/>
              <a:gd name="connsiteX0" fmla="*/ 51141 w 113607"/>
              <a:gd name="connsiteY0" fmla="*/ 0 h 847022"/>
              <a:gd name="connsiteX1" fmla="*/ 5071 w 113607"/>
              <a:gd name="connsiteY1" fmla="*/ 515108 h 847022"/>
              <a:gd name="connsiteX2" fmla="*/ 51583 w 113607"/>
              <a:gd name="connsiteY2" fmla="*/ 419582 h 847022"/>
              <a:gd name="connsiteX3" fmla="*/ 33397 w 113607"/>
              <a:gd name="connsiteY3" fmla="*/ 540176 h 847022"/>
              <a:gd name="connsiteX4" fmla="*/ 0 w 113607"/>
              <a:gd name="connsiteY4" fmla="*/ 847022 h 847022"/>
              <a:gd name="connsiteX5" fmla="*/ 113607 w 113607"/>
              <a:gd name="connsiteY5" fmla="*/ 281164 h 847022"/>
              <a:gd name="connsiteX6" fmla="*/ 60730 w 113607"/>
              <a:gd name="connsiteY6" fmla="*/ 383557 h 847022"/>
              <a:gd name="connsiteX7" fmla="*/ 51141 w 113607"/>
              <a:gd name="connsiteY7" fmla="*/ 0 h 847022"/>
              <a:gd name="connsiteX0" fmla="*/ 53850 w 116316"/>
              <a:gd name="connsiteY0" fmla="*/ 0 h 858044"/>
              <a:gd name="connsiteX1" fmla="*/ 7780 w 116316"/>
              <a:gd name="connsiteY1" fmla="*/ 515108 h 858044"/>
              <a:gd name="connsiteX2" fmla="*/ 54292 w 116316"/>
              <a:gd name="connsiteY2" fmla="*/ 419582 h 858044"/>
              <a:gd name="connsiteX3" fmla="*/ 36106 w 116316"/>
              <a:gd name="connsiteY3" fmla="*/ 540176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6106 w 116316"/>
              <a:gd name="connsiteY3" fmla="*/ 540176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6106 w 116316"/>
              <a:gd name="connsiteY3" fmla="*/ 540176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3396 w 116316"/>
              <a:gd name="connsiteY3" fmla="*/ 542931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3396 w 116316"/>
              <a:gd name="connsiteY3" fmla="*/ 542931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 name="connsiteX0" fmla="*/ 53850 w 116316"/>
              <a:gd name="connsiteY0" fmla="*/ 0 h 858044"/>
              <a:gd name="connsiteX1" fmla="*/ 7780 w 116316"/>
              <a:gd name="connsiteY1" fmla="*/ 515108 h 858044"/>
              <a:gd name="connsiteX2" fmla="*/ 54292 w 116316"/>
              <a:gd name="connsiteY2" fmla="*/ 419582 h 858044"/>
              <a:gd name="connsiteX3" fmla="*/ 38816 w 116316"/>
              <a:gd name="connsiteY3" fmla="*/ 542931 h 858044"/>
              <a:gd name="connsiteX4" fmla="*/ 0 w 116316"/>
              <a:gd name="connsiteY4" fmla="*/ 858044 h 858044"/>
              <a:gd name="connsiteX5" fmla="*/ 116316 w 116316"/>
              <a:gd name="connsiteY5" fmla="*/ 281164 h 858044"/>
              <a:gd name="connsiteX6" fmla="*/ 63439 w 116316"/>
              <a:gd name="connsiteY6" fmla="*/ 383557 h 858044"/>
              <a:gd name="connsiteX7" fmla="*/ 53850 w 116316"/>
              <a:gd name="connsiteY7" fmla="*/ 0 h 8580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16316" h="858044">
                <a:moveTo>
                  <a:pt x="53850" y="0"/>
                </a:moveTo>
                <a:lnTo>
                  <a:pt x="7780" y="515108"/>
                </a:lnTo>
                <a:lnTo>
                  <a:pt x="54292" y="419582"/>
                </a:lnTo>
                <a:cubicBezTo>
                  <a:pt x="47327" y="460698"/>
                  <a:pt x="53910" y="465992"/>
                  <a:pt x="38816" y="542931"/>
                </a:cubicBezTo>
                <a:cubicBezTo>
                  <a:pt x="26781" y="648887"/>
                  <a:pt x="14745" y="707999"/>
                  <a:pt x="0" y="858044"/>
                </a:cubicBezTo>
                <a:cubicBezTo>
                  <a:pt x="46902" y="624417"/>
                  <a:pt x="77544" y="473457"/>
                  <a:pt x="116316" y="281164"/>
                </a:cubicBezTo>
                <a:lnTo>
                  <a:pt x="63439" y="383557"/>
                </a:lnTo>
                <a:lnTo>
                  <a:pt x="53850" y="0"/>
                </a:lnTo>
                <a:close/>
              </a:path>
            </a:pathLst>
          </a:cu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0" name="直線コネクタ 19">
            <a:extLst>
              <a:ext uri="{FF2B5EF4-FFF2-40B4-BE49-F238E27FC236}">
                <a16:creationId xmlns:a16="http://schemas.microsoft.com/office/drawing/2014/main" id="{3EA40641-217D-31BC-AADF-A7CB5AD433E1}"/>
              </a:ext>
            </a:extLst>
          </xdr:cNvPr>
          <xdr:cNvCxnSpPr>
            <a:stCxn id="19" idx="0"/>
          </xdr:cNvCxnSpPr>
        </xdr:nvCxnSpPr>
        <xdr:spPr>
          <a:xfrm flipH="1">
            <a:off x="6474809" y="1172205"/>
            <a:ext cx="3388" cy="878437"/>
          </a:xfrm>
          <a:prstGeom prst="line">
            <a:avLst/>
          </a:prstGeom>
          <a:grpFill/>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30A642C8-BA8C-BB76-80E2-8A7ACEF7F044}"/>
              </a:ext>
            </a:extLst>
          </xdr:cNvPr>
          <xdr:cNvCxnSpPr/>
        </xdr:nvCxnSpPr>
        <xdr:spPr>
          <a:xfrm>
            <a:off x="6428042" y="1976258"/>
            <a:ext cx="89496" cy="0"/>
          </a:xfrm>
          <a:prstGeom prst="line">
            <a:avLst/>
          </a:prstGeom>
          <a:grpFill/>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L26"/>
  <sheetViews>
    <sheetView view="pageBreakPreview" zoomScale="85" zoomScaleNormal="85" zoomScaleSheetLayoutView="85" workbookViewId="0">
      <pane xSplit="2" ySplit="2" topLeftCell="BJ21" activePane="bottomRight" state="frozen"/>
      <selection pane="topRight" activeCell="D1" sqref="D1"/>
      <selection pane="bottomLeft" activeCell="A3" sqref="A3"/>
      <selection pane="bottomRight" activeCell="CM25" sqref="CM25"/>
    </sheetView>
  </sheetViews>
  <sheetFormatPr defaultRowHeight="13.2"/>
  <cols>
    <col min="2" max="2" width="26.44140625" bestFit="1" customWidth="1"/>
    <col min="3" max="90" width="6.88671875" customWidth="1"/>
  </cols>
  <sheetData>
    <row r="1" spans="1:90" ht="22.65" customHeight="1">
      <c r="A1" s="22"/>
      <c r="B1" s="22"/>
      <c r="C1" s="352" t="s">
        <v>119</v>
      </c>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t="s">
        <v>133</v>
      </c>
      <c r="CA1" s="352"/>
      <c r="CB1" s="352"/>
      <c r="CC1" s="352"/>
      <c r="CD1" s="352"/>
      <c r="CE1" s="352"/>
      <c r="CF1" s="352"/>
      <c r="CG1" s="352"/>
      <c r="CH1" s="352"/>
      <c r="CI1" s="352"/>
      <c r="CJ1" s="352"/>
      <c r="CK1" s="352"/>
      <c r="CL1" s="352"/>
    </row>
    <row r="2" spans="1:90" s="50" customFormat="1" ht="17.399999999999999" customHeight="1">
      <c r="A2" s="47" t="s">
        <v>46</v>
      </c>
      <c r="B2" s="47" t="s">
        <v>56</v>
      </c>
      <c r="C2" s="353" t="s">
        <v>73</v>
      </c>
      <c r="D2" s="353"/>
      <c r="E2" s="353"/>
      <c r="F2" s="353"/>
      <c r="G2" s="48" t="s">
        <v>74</v>
      </c>
      <c r="H2" s="353" t="s">
        <v>77</v>
      </c>
      <c r="I2" s="353"/>
      <c r="J2" s="353" t="s">
        <v>7</v>
      </c>
      <c r="K2" s="353"/>
      <c r="L2" s="353"/>
      <c r="M2" s="353"/>
      <c r="N2" s="353"/>
      <c r="O2" s="48" t="s">
        <v>58</v>
      </c>
      <c r="P2" s="49" t="s">
        <v>79</v>
      </c>
      <c r="Q2" s="49" t="s">
        <v>81</v>
      </c>
      <c r="R2" s="49" t="s">
        <v>84</v>
      </c>
      <c r="S2" s="49" t="s">
        <v>163</v>
      </c>
      <c r="T2" s="49" t="s">
        <v>120</v>
      </c>
      <c r="U2" s="49" t="s">
        <v>87</v>
      </c>
      <c r="V2" s="348" t="s">
        <v>89</v>
      </c>
      <c r="W2" s="349"/>
      <c r="X2" s="349"/>
      <c r="Y2" s="349"/>
      <c r="Z2" s="349"/>
      <c r="AA2" s="349"/>
      <c r="AB2" s="349"/>
      <c r="AC2" s="349"/>
      <c r="AD2" s="349"/>
      <c r="AE2" s="349"/>
      <c r="AF2" s="349"/>
      <c r="AG2" s="350"/>
      <c r="AH2" s="348" t="s">
        <v>100</v>
      </c>
      <c r="AI2" s="349"/>
      <c r="AJ2" s="349"/>
      <c r="AK2" s="349"/>
      <c r="AL2" s="349"/>
      <c r="AM2" s="349"/>
      <c r="AN2" s="348" t="s">
        <v>105</v>
      </c>
      <c r="AO2" s="349"/>
      <c r="AP2" s="349"/>
      <c r="AQ2" s="349"/>
      <c r="AR2" s="349"/>
      <c r="AS2" s="349"/>
      <c r="AT2" s="350"/>
      <c r="AU2" s="351"/>
      <c r="AV2" s="351"/>
      <c r="AW2" s="351"/>
      <c r="AX2" s="351"/>
      <c r="AY2" s="351"/>
      <c r="AZ2" s="351"/>
      <c r="BA2" s="351"/>
      <c r="BB2" s="351"/>
      <c r="BC2" s="351"/>
      <c r="BD2" s="351"/>
      <c r="BE2" s="351"/>
      <c r="BF2" s="351"/>
      <c r="BG2" s="354" t="s">
        <v>148</v>
      </c>
      <c r="BH2" s="355"/>
      <c r="BI2" s="355"/>
      <c r="BJ2" s="355"/>
      <c r="BK2" s="355"/>
      <c r="BL2" s="355"/>
      <c r="BM2" s="355"/>
      <c r="BN2" s="355"/>
      <c r="BO2" s="356"/>
      <c r="BP2" s="354" t="s">
        <v>136</v>
      </c>
      <c r="BQ2" s="355"/>
      <c r="BR2" s="355"/>
      <c r="BS2" s="355"/>
      <c r="BT2" s="356"/>
      <c r="BU2" s="353" t="s">
        <v>23</v>
      </c>
      <c r="BV2" s="353"/>
      <c r="BW2" s="353"/>
      <c r="BX2" s="353"/>
      <c r="BY2" s="353"/>
      <c r="BZ2" s="353" t="s">
        <v>73</v>
      </c>
      <c r="CA2" s="353"/>
      <c r="CB2" s="353"/>
      <c r="CC2" s="353"/>
      <c r="CD2" s="48" t="s">
        <v>74</v>
      </c>
      <c r="CE2" s="353" t="s">
        <v>77</v>
      </c>
      <c r="CF2" s="353"/>
      <c r="CG2" s="49" t="s">
        <v>129</v>
      </c>
      <c r="CH2" s="351" t="s">
        <v>130</v>
      </c>
      <c r="CI2" s="351"/>
      <c r="CJ2" s="48" t="s">
        <v>121</v>
      </c>
      <c r="CK2" s="351" t="s">
        <v>132</v>
      </c>
      <c r="CL2" s="351"/>
    </row>
    <row r="3" spans="1:90" ht="28.65" customHeight="1">
      <c r="A3" s="51" t="s">
        <v>47</v>
      </c>
      <c r="B3" s="22" t="s">
        <v>57</v>
      </c>
      <c r="C3" s="22" t="s">
        <v>71</v>
      </c>
      <c r="D3" s="22">
        <v>1</v>
      </c>
      <c r="E3" s="22" t="s">
        <v>72</v>
      </c>
      <c r="F3" s="22"/>
      <c r="G3" s="22" t="s">
        <v>75</v>
      </c>
      <c r="H3" s="22" t="s">
        <v>71</v>
      </c>
      <c r="I3" s="22" t="s">
        <v>76</v>
      </c>
      <c r="J3" s="22" t="s">
        <v>164</v>
      </c>
      <c r="K3" s="22" t="s">
        <v>165</v>
      </c>
      <c r="L3" s="22" t="s">
        <v>166</v>
      </c>
      <c r="M3" s="22" t="s">
        <v>167</v>
      </c>
      <c r="N3" s="22" t="s">
        <v>168</v>
      </c>
      <c r="O3" s="22" t="s">
        <v>169</v>
      </c>
      <c r="P3" s="22" t="s">
        <v>80</v>
      </c>
      <c r="Q3" s="22" t="s">
        <v>82</v>
      </c>
      <c r="R3" s="22" t="s">
        <v>83</v>
      </c>
      <c r="S3" s="22"/>
      <c r="T3" s="23" t="s">
        <v>86</v>
      </c>
      <c r="U3" s="23" t="s">
        <v>88</v>
      </c>
      <c r="V3" s="23" t="s">
        <v>170</v>
      </c>
      <c r="W3" s="23" t="s">
        <v>155</v>
      </c>
      <c r="X3" s="23" t="s">
        <v>156</v>
      </c>
      <c r="Y3" s="23" t="s">
        <v>157</v>
      </c>
      <c r="Z3" s="23" t="s">
        <v>158</v>
      </c>
      <c r="AA3" s="23" t="s">
        <v>159</v>
      </c>
      <c r="AB3" s="23" t="s">
        <v>90</v>
      </c>
      <c r="AC3" s="23" t="s">
        <v>91</v>
      </c>
      <c r="AD3" s="23" t="s">
        <v>92</v>
      </c>
      <c r="AE3" s="23" t="s">
        <v>93</v>
      </c>
      <c r="AF3" s="23" t="s">
        <v>94</v>
      </c>
      <c r="AG3" s="23" t="s">
        <v>95</v>
      </c>
      <c r="AH3" s="23" t="s">
        <v>160</v>
      </c>
      <c r="AI3" s="23" t="s">
        <v>161</v>
      </c>
      <c r="AJ3" s="23" t="s">
        <v>96</v>
      </c>
      <c r="AK3" s="23" t="s">
        <v>97</v>
      </c>
      <c r="AL3" s="23" t="s">
        <v>98</v>
      </c>
      <c r="AM3" s="23" t="s">
        <v>351</v>
      </c>
      <c r="AN3" s="23" t="s">
        <v>99</v>
      </c>
      <c r="AO3" s="23" t="s">
        <v>101</v>
      </c>
      <c r="AP3" s="23" t="s">
        <v>102</v>
      </c>
      <c r="AQ3" s="23" t="s">
        <v>103</v>
      </c>
      <c r="AR3" s="23" t="s">
        <v>29</v>
      </c>
      <c r="AS3" s="23" t="s">
        <v>156</v>
      </c>
      <c r="AT3" s="23" t="s">
        <v>157</v>
      </c>
      <c r="AU3" s="23" t="s">
        <v>106</v>
      </c>
      <c r="AV3" s="23" t="s">
        <v>107</v>
      </c>
      <c r="AW3" s="23" t="s">
        <v>85</v>
      </c>
      <c r="AX3" s="23" t="s">
        <v>108</v>
      </c>
      <c r="AY3" s="23" t="s">
        <v>109</v>
      </c>
      <c r="AZ3" s="23" t="s">
        <v>110</v>
      </c>
      <c r="BA3" s="23" t="s">
        <v>104</v>
      </c>
      <c r="BB3" s="23" t="s">
        <v>111</v>
      </c>
      <c r="BC3" s="23" t="s">
        <v>112</v>
      </c>
      <c r="BD3" s="23" t="s">
        <v>113</v>
      </c>
      <c r="BE3" s="23" t="s">
        <v>114</v>
      </c>
      <c r="BF3" s="23" t="s">
        <v>115</v>
      </c>
      <c r="BG3" s="23" t="s">
        <v>139</v>
      </c>
      <c r="BH3" s="23" t="s">
        <v>140</v>
      </c>
      <c r="BI3" s="23" t="s">
        <v>141</v>
      </c>
      <c r="BJ3" s="23" t="s">
        <v>142</v>
      </c>
      <c r="BK3" s="23" t="s">
        <v>143</v>
      </c>
      <c r="BL3" s="23" t="s">
        <v>144</v>
      </c>
      <c r="BM3" s="23" t="s">
        <v>145</v>
      </c>
      <c r="BN3" s="23" t="s">
        <v>146</v>
      </c>
      <c r="BO3" s="23" t="s">
        <v>147</v>
      </c>
      <c r="BP3" s="23" t="s">
        <v>150</v>
      </c>
      <c r="BQ3" s="23" t="s">
        <v>151</v>
      </c>
      <c r="BR3" s="23" t="s">
        <v>134</v>
      </c>
      <c r="BS3" s="23" t="s">
        <v>135</v>
      </c>
      <c r="BT3" s="23" t="s">
        <v>149</v>
      </c>
      <c r="BU3" s="22" t="s">
        <v>52</v>
      </c>
      <c r="BV3" s="22" t="s">
        <v>53</v>
      </c>
      <c r="BW3" s="22" t="s">
        <v>54</v>
      </c>
      <c r="BX3" s="22" t="s">
        <v>55</v>
      </c>
      <c r="BY3" s="22" t="s">
        <v>116</v>
      </c>
      <c r="BZ3" s="22" t="s">
        <v>0</v>
      </c>
      <c r="CA3" s="22">
        <v>2</v>
      </c>
      <c r="CB3" s="22" t="s">
        <v>72</v>
      </c>
      <c r="CC3" s="22"/>
      <c r="CD3" s="22" t="s">
        <v>1</v>
      </c>
      <c r="CE3" s="22" t="s">
        <v>0</v>
      </c>
      <c r="CF3" s="22" t="s">
        <v>5</v>
      </c>
      <c r="CG3" s="22" t="s">
        <v>125</v>
      </c>
      <c r="CH3" s="22" t="s">
        <v>127</v>
      </c>
      <c r="CI3" s="22" t="s">
        <v>128</v>
      </c>
      <c r="CJ3" s="22" t="s">
        <v>171</v>
      </c>
      <c r="CK3" s="22" t="s">
        <v>131</v>
      </c>
      <c r="CL3" s="22" t="s">
        <v>122</v>
      </c>
    </row>
    <row r="4" spans="1:90" ht="28.65" customHeight="1">
      <c r="A4" s="359" t="s">
        <v>43</v>
      </c>
      <c r="B4" s="22" t="s">
        <v>283</v>
      </c>
      <c r="C4" s="22" t="s">
        <v>231</v>
      </c>
      <c r="D4" s="22">
        <v>2</v>
      </c>
      <c r="E4" s="22" t="s">
        <v>284</v>
      </c>
      <c r="F4" s="22" t="s">
        <v>233</v>
      </c>
      <c r="G4" s="22" t="s">
        <v>1</v>
      </c>
      <c r="H4" s="22" t="s">
        <v>0</v>
      </c>
      <c r="I4" s="22" t="s">
        <v>5</v>
      </c>
      <c r="J4" s="22" t="s">
        <v>172</v>
      </c>
      <c r="K4" s="22" t="s">
        <v>78</v>
      </c>
      <c r="L4" s="22" t="s">
        <v>20</v>
      </c>
      <c r="M4" s="22" t="s">
        <v>48</v>
      </c>
      <c r="N4" s="22"/>
      <c r="O4" s="22" t="s">
        <v>6</v>
      </c>
      <c r="P4" s="22" t="s">
        <v>80</v>
      </c>
      <c r="Q4" s="22" t="s">
        <v>174</v>
      </c>
      <c r="R4" s="22" t="s">
        <v>83</v>
      </c>
      <c r="S4" s="22"/>
      <c r="T4" s="23" t="s">
        <v>292</v>
      </c>
      <c r="U4" s="23" t="s">
        <v>191</v>
      </c>
      <c r="V4" s="23" t="s">
        <v>192</v>
      </c>
      <c r="W4" s="23" t="s">
        <v>193</v>
      </c>
      <c r="X4" s="23" t="s">
        <v>194</v>
      </c>
      <c r="Y4" s="23" t="s">
        <v>195</v>
      </c>
      <c r="Z4" s="23" t="s">
        <v>196</v>
      </c>
      <c r="AA4" s="23" t="s">
        <v>197</v>
      </c>
      <c r="AB4" s="23" t="s">
        <v>90</v>
      </c>
      <c r="AC4" s="23" t="s">
        <v>91</v>
      </c>
      <c r="AD4" s="23" t="s">
        <v>92</v>
      </c>
      <c r="AE4" s="23" t="s">
        <v>93</v>
      </c>
      <c r="AF4" s="23" t="s">
        <v>94</v>
      </c>
      <c r="AG4" s="23" t="s">
        <v>95</v>
      </c>
      <c r="AH4" s="23" t="s">
        <v>198</v>
      </c>
      <c r="AI4" s="23" t="s">
        <v>199</v>
      </c>
      <c r="AJ4" s="23" t="s">
        <v>200</v>
      </c>
      <c r="AK4" s="23" t="s">
        <v>201</v>
      </c>
      <c r="AL4" s="23" t="s">
        <v>202</v>
      </c>
      <c r="AM4" s="23" t="s">
        <v>351</v>
      </c>
      <c r="AN4" s="23" t="s">
        <v>99</v>
      </c>
      <c r="AO4" s="23" t="s">
        <v>203</v>
      </c>
      <c r="AP4" s="23" t="s">
        <v>204</v>
      </c>
      <c r="AQ4" s="23" t="s">
        <v>205</v>
      </c>
      <c r="AR4" s="23" t="s">
        <v>206</v>
      </c>
      <c r="AS4" s="23" t="s">
        <v>194</v>
      </c>
      <c r="AT4" s="23" t="s">
        <v>195</v>
      </c>
      <c r="AU4" s="23" t="s">
        <v>106</v>
      </c>
      <c r="AV4" s="23" t="s">
        <v>207</v>
      </c>
      <c r="AW4" s="23" t="s">
        <v>85</v>
      </c>
      <c r="AX4" s="23" t="s">
        <v>108</v>
      </c>
      <c r="AY4" s="23" t="s">
        <v>109</v>
      </c>
      <c r="AZ4" s="23" t="s">
        <v>110</v>
      </c>
      <c r="BA4" s="23" t="s">
        <v>175</v>
      </c>
      <c r="BB4" s="23" t="s">
        <v>176</v>
      </c>
      <c r="BC4" s="23" t="s">
        <v>177</v>
      </c>
      <c r="BD4" s="23" t="s">
        <v>178</v>
      </c>
      <c r="BE4" s="23"/>
      <c r="BF4" s="23"/>
      <c r="BG4" s="23" t="s">
        <v>213</v>
      </c>
      <c r="BH4" s="23" t="s">
        <v>214</v>
      </c>
      <c r="BI4" s="23" t="s">
        <v>141</v>
      </c>
      <c r="BJ4" s="23" t="s">
        <v>142</v>
      </c>
      <c r="BK4" s="23" t="s">
        <v>143</v>
      </c>
      <c r="BL4" s="23" t="s">
        <v>144</v>
      </c>
      <c r="BM4" s="23" t="s">
        <v>215</v>
      </c>
      <c r="BN4" s="23" t="s">
        <v>216</v>
      </c>
      <c r="BO4" s="23" t="s">
        <v>217</v>
      </c>
      <c r="BP4" s="23" t="s">
        <v>179</v>
      </c>
      <c r="BQ4" s="23" t="s">
        <v>180</v>
      </c>
      <c r="BR4" s="23"/>
      <c r="BS4" s="23"/>
      <c r="BT4" s="23" t="s">
        <v>220</v>
      </c>
      <c r="BU4" s="22" t="s">
        <v>172</v>
      </c>
      <c r="BV4" s="22" t="s">
        <v>78</v>
      </c>
      <c r="BW4" s="22" t="s">
        <v>181</v>
      </c>
      <c r="BX4" s="22" t="s">
        <v>135</v>
      </c>
      <c r="BY4" s="22" t="s">
        <v>173</v>
      </c>
      <c r="BZ4" s="22" t="s">
        <v>231</v>
      </c>
      <c r="CA4" s="22">
        <v>1</v>
      </c>
      <c r="CB4" s="22" t="s">
        <v>5</v>
      </c>
      <c r="CC4" s="22"/>
      <c r="CD4" s="22" t="s">
        <v>1</v>
      </c>
      <c r="CE4" s="22" t="s">
        <v>0</v>
      </c>
      <c r="CF4" s="22" t="s">
        <v>5</v>
      </c>
      <c r="CG4" s="22" t="s">
        <v>222</v>
      </c>
      <c r="CH4" s="22" t="s">
        <v>20</v>
      </c>
      <c r="CI4" s="22" t="s">
        <v>22</v>
      </c>
      <c r="CJ4" s="22" t="s">
        <v>278</v>
      </c>
      <c r="CK4" s="22" t="s">
        <v>285</v>
      </c>
      <c r="CL4" s="22" t="s">
        <v>286</v>
      </c>
    </row>
    <row r="5" spans="1:90" ht="28.65" customHeight="1">
      <c r="A5" s="357"/>
      <c r="B5" s="22" t="s">
        <v>355</v>
      </c>
      <c r="C5" s="22" t="s">
        <v>231</v>
      </c>
      <c r="D5" s="22">
        <v>2</v>
      </c>
      <c r="E5" s="22" t="s">
        <v>356</v>
      </c>
      <c r="F5" s="22" t="s">
        <v>233</v>
      </c>
      <c r="G5" s="22" t="s">
        <v>1</v>
      </c>
      <c r="H5" s="22" t="s">
        <v>0</v>
      </c>
      <c r="I5" s="22" t="s">
        <v>5</v>
      </c>
      <c r="J5" s="22" t="s">
        <v>48</v>
      </c>
      <c r="K5" s="22" t="s">
        <v>49</v>
      </c>
      <c r="L5" s="22" t="s">
        <v>78</v>
      </c>
      <c r="M5" s="22" t="s">
        <v>50</v>
      </c>
      <c r="N5" s="22"/>
      <c r="O5" s="22" t="s">
        <v>6</v>
      </c>
      <c r="P5" s="22" t="s">
        <v>80</v>
      </c>
      <c r="Q5" s="22" t="s">
        <v>190</v>
      </c>
      <c r="R5" s="22" t="s">
        <v>83</v>
      </c>
      <c r="S5" s="22" t="s">
        <v>273</v>
      </c>
      <c r="T5" s="23" t="s">
        <v>327</v>
      </c>
      <c r="U5" s="23" t="s">
        <v>191</v>
      </c>
      <c r="V5" s="23" t="s">
        <v>192</v>
      </c>
      <c r="W5" s="23" t="s">
        <v>193</v>
      </c>
      <c r="X5" s="23" t="s">
        <v>194</v>
      </c>
      <c r="Y5" s="23" t="s">
        <v>195</v>
      </c>
      <c r="Z5" s="23" t="s">
        <v>196</v>
      </c>
      <c r="AA5" s="23" t="s">
        <v>197</v>
      </c>
      <c r="AB5" s="23" t="s">
        <v>90</v>
      </c>
      <c r="AC5" s="23" t="s">
        <v>91</v>
      </c>
      <c r="AD5" s="23" t="s">
        <v>92</v>
      </c>
      <c r="AE5" s="23" t="s">
        <v>93</v>
      </c>
      <c r="AF5" s="23" t="s">
        <v>94</v>
      </c>
      <c r="AG5" s="23" t="s">
        <v>95</v>
      </c>
      <c r="AH5" s="23" t="s">
        <v>325</v>
      </c>
      <c r="AI5" s="23" t="s">
        <v>199</v>
      </c>
      <c r="AJ5" s="23" t="s">
        <v>200</v>
      </c>
      <c r="AK5" s="23" t="s">
        <v>201</v>
      </c>
      <c r="AL5" s="23" t="s">
        <v>202</v>
      </c>
      <c r="AM5" s="23" t="s">
        <v>351</v>
      </c>
      <c r="AN5" s="23" t="s">
        <v>99</v>
      </c>
      <c r="AO5" s="23" t="s">
        <v>203</v>
      </c>
      <c r="AP5" s="23" t="s">
        <v>204</v>
      </c>
      <c r="AQ5" s="23" t="s">
        <v>205</v>
      </c>
      <c r="AR5" s="23" t="s">
        <v>206</v>
      </c>
      <c r="AS5" s="23" t="s">
        <v>194</v>
      </c>
      <c r="AT5" s="23" t="s">
        <v>195</v>
      </c>
      <c r="AU5" s="23" t="s">
        <v>106</v>
      </c>
      <c r="AV5" s="23" t="s">
        <v>207</v>
      </c>
      <c r="AW5" s="23" t="s">
        <v>85</v>
      </c>
      <c r="AX5" s="23" t="s">
        <v>108</v>
      </c>
      <c r="AY5" s="23" t="s">
        <v>109</v>
      </c>
      <c r="AZ5" s="23" t="s">
        <v>110</v>
      </c>
      <c r="BA5" s="23" t="s">
        <v>104</v>
      </c>
      <c r="BB5" s="23" t="s">
        <v>208</v>
      </c>
      <c r="BC5" s="23" t="s">
        <v>209</v>
      </c>
      <c r="BD5" s="23" t="s">
        <v>210</v>
      </c>
      <c r="BE5" s="23" t="s">
        <v>211</v>
      </c>
      <c r="BF5" s="23" t="s">
        <v>212</v>
      </c>
      <c r="BG5" s="23" t="s">
        <v>213</v>
      </c>
      <c r="BH5" s="23" t="s">
        <v>214</v>
      </c>
      <c r="BI5" s="23" t="s">
        <v>141</v>
      </c>
      <c r="BJ5" s="23" t="s">
        <v>142</v>
      </c>
      <c r="BK5" s="23" t="s">
        <v>143</v>
      </c>
      <c r="BL5" s="23" t="s">
        <v>144</v>
      </c>
      <c r="BM5" s="23" t="s">
        <v>215</v>
      </c>
      <c r="BN5" s="23" t="s">
        <v>216</v>
      </c>
      <c r="BO5" s="23" t="s">
        <v>217</v>
      </c>
      <c r="BP5" s="23" t="s">
        <v>150</v>
      </c>
      <c r="BQ5" s="23" t="s">
        <v>151</v>
      </c>
      <c r="BR5" s="23" t="s">
        <v>134</v>
      </c>
      <c r="BS5" s="23" t="s">
        <v>135</v>
      </c>
      <c r="BT5" s="23" t="s">
        <v>220</v>
      </c>
      <c r="BU5" s="22" t="s">
        <v>52</v>
      </c>
      <c r="BV5" s="22" t="s">
        <v>53</v>
      </c>
      <c r="BW5" s="22" t="s">
        <v>54</v>
      </c>
      <c r="BX5" s="22" t="s">
        <v>55</v>
      </c>
      <c r="BY5" s="22" t="s">
        <v>221</v>
      </c>
      <c r="BZ5" s="22"/>
      <c r="CA5" s="22"/>
      <c r="CB5" s="22"/>
      <c r="CC5" s="22"/>
      <c r="CD5" s="22" t="s">
        <v>1</v>
      </c>
      <c r="CE5" s="22" t="s">
        <v>0</v>
      </c>
      <c r="CF5" s="22" t="s">
        <v>5</v>
      </c>
      <c r="CG5" s="22" t="s">
        <v>222</v>
      </c>
      <c r="CH5" s="22" t="s">
        <v>20</v>
      </c>
      <c r="CI5" s="22" t="s">
        <v>22</v>
      </c>
      <c r="CJ5" s="22" t="s">
        <v>278</v>
      </c>
      <c r="CK5" s="22" t="s">
        <v>259</v>
      </c>
      <c r="CL5" s="22" t="s">
        <v>122</v>
      </c>
    </row>
    <row r="6" spans="1:90" ht="28.65" customHeight="1">
      <c r="A6" s="357"/>
      <c r="B6" s="22" t="s">
        <v>60</v>
      </c>
      <c r="C6" s="22" t="s">
        <v>0</v>
      </c>
      <c r="D6" s="22">
        <v>1</v>
      </c>
      <c r="E6" s="22" t="s">
        <v>72</v>
      </c>
      <c r="F6" s="22"/>
      <c r="G6" s="22" t="s">
        <v>1</v>
      </c>
      <c r="H6" s="22" t="s">
        <v>0</v>
      </c>
      <c r="I6" s="22" t="s">
        <v>5</v>
      </c>
      <c r="J6" s="22" t="s">
        <v>172</v>
      </c>
      <c r="K6" s="22" t="s">
        <v>182</v>
      </c>
      <c r="L6" s="62" t="s">
        <v>342</v>
      </c>
      <c r="M6" s="22" t="s">
        <v>343</v>
      </c>
      <c r="N6" s="22" t="s">
        <v>183</v>
      </c>
      <c r="O6" s="22" t="s">
        <v>226</v>
      </c>
      <c r="P6" s="22" t="s">
        <v>80</v>
      </c>
      <c r="Q6" s="22" t="s">
        <v>82</v>
      </c>
      <c r="R6" s="22" t="s">
        <v>83</v>
      </c>
      <c r="S6" s="22"/>
      <c r="T6" s="23" t="s">
        <v>350</v>
      </c>
      <c r="U6" s="23" t="s">
        <v>88</v>
      </c>
      <c r="V6" s="23" t="s">
        <v>170</v>
      </c>
      <c r="W6" s="23"/>
      <c r="X6" s="23"/>
      <c r="Y6" s="23"/>
      <c r="Z6" s="23" t="s">
        <v>158</v>
      </c>
      <c r="AA6" s="23" t="s">
        <v>159</v>
      </c>
      <c r="AB6" s="23" t="s">
        <v>90</v>
      </c>
      <c r="AC6" s="23" t="s">
        <v>91</v>
      </c>
      <c r="AD6" s="23" t="s">
        <v>92</v>
      </c>
      <c r="AE6" s="23" t="s">
        <v>93</v>
      </c>
      <c r="AF6" s="23" t="s">
        <v>94</v>
      </c>
      <c r="AG6" s="23" t="s">
        <v>95</v>
      </c>
      <c r="AH6" s="23" t="s">
        <v>325</v>
      </c>
      <c r="AI6" s="23"/>
      <c r="AJ6" s="23" t="s">
        <v>344</v>
      </c>
      <c r="AK6" s="23" t="s">
        <v>345</v>
      </c>
      <c r="AL6" s="23" t="s">
        <v>98</v>
      </c>
      <c r="AM6" s="23" t="s">
        <v>352</v>
      </c>
      <c r="AN6" s="23" t="s">
        <v>99</v>
      </c>
      <c r="AO6" s="23" t="s">
        <v>101</v>
      </c>
      <c r="AP6" s="23" t="s">
        <v>102</v>
      </c>
      <c r="AQ6" s="23" t="s">
        <v>103</v>
      </c>
      <c r="AR6" s="23" t="s">
        <v>29</v>
      </c>
      <c r="AS6" s="23" t="s">
        <v>138</v>
      </c>
      <c r="AT6" s="23" t="s">
        <v>118</v>
      </c>
      <c r="AU6" s="23" t="s">
        <v>106</v>
      </c>
      <c r="AV6" s="23" t="s">
        <v>107</v>
      </c>
      <c r="AW6" s="23" t="s">
        <v>346</v>
      </c>
      <c r="AX6" s="23" t="s">
        <v>347</v>
      </c>
      <c r="AY6" s="23" t="s">
        <v>109</v>
      </c>
      <c r="AZ6" s="23" t="s">
        <v>110</v>
      </c>
      <c r="BA6" s="23" t="s">
        <v>104</v>
      </c>
      <c r="BB6" s="23" t="s">
        <v>112</v>
      </c>
      <c r="BC6" s="23" t="s">
        <v>114</v>
      </c>
      <c r="BD6" s="23" t="s">
        <v>115</v>
      </c>
      <c r="BE6" s="23"/>
      <c r="BF6" s="23"/>
      <c r="BG6" s="23" t="s">
        <v>139</v>
      </c>
      <c r="BH6" s="23" t="s">
        <v>19</v>
      </c>
      <c r="BI6" s="23" t="s">
        <v>141</v>
      </c>
      <c r="BJ6" s="23" t="s">
        <v>142</v>
      </c>
      <c r="BK6" s="23" t="s">
        <v>143</v>
      </c>
      <c r="BL6" s="23" t="s">
        <v>144</v>
      </c>
      <c r="BM6" s="23" t="s">
        <v>31</v>
      </c>
      <c r="BN6" s="23" t="s">
        <v>146</v>
      </c>
      <c r="BO6" s="23" t="s">
        <v>147</v>
      </c>
      <c r="BP6" s="23" t="s">
        <v>348</v>
      </c>
      <c r="BQ6" s="23" t="s">
        <v>349</v>
      </c>
      <c r="BR6" s="23"/>
      <c r="BS6" s="23"/>
      <c r="BT6" s="23" t="s">
        <v>149</v>
      </c>
      <c r="BU6" s="22" t="s">
        <v>172</v>
      </c>
      <c r="BV6" s="22" t="s">
        <v>182</v>
      </c>
      <c r="BW6" s="22"/>
      <c r="BX6" s="22" t="s">
        <v>337</v>
      </c>
      <c r="BY6" s="22" t="s">
        <v>183</v>
      </c>
      <c r="BZ6" s="22" t="s">
        <v>0</v>
      </c>
      <c r="CA6" s="22">
        <v>2</v>
      </c>
      <c r="CB6" s="22" t="s">
        <v>72</v>
      </c>
      <c r="CC6" s="22"/>
      <c r="CD6" s="22" t="s">
        <v>1</v>
      </c>
      <c r="CE6" s="22" t="s">
        <v>0</v>
      </c>
      <c r="CF6" s="22" t="s">
        <v>5</v>
      </c>
      <c r="CG6" s="22" t="s">
        <v>125</v>
      </c>
      <c r="CH6" s="22" t="s">
        <v>20</v>
      </c>
      <c r="CI6" s="22" t="s">
        <v>22</v>
      </c>
      <c r="CJ6" s="22" t="s">
        <v>268</v>
      </c>
      <c r="CK6" s="22" t="s">
        <v>131</v>
      </c>
      <c r="CL6" s="22" t="s">
        <v>122</v>
      </c>
    </row>
    <row r="7" spans="1:90" ht="28.65" customHeight="1">
      <c r="A7" s="358"/>
      <c r="B7" s="22" t="s">
        <v>291</v>
      </c>
      <c r="C7" s="22" t="s">
        <v>0</v>
      </c>
      <c r="D7" s="22">
        <v>1</v>
      </c>
      <c r="E7" s="22" t="s">
        <v>72</v>
      </c>
      <c r="F7" s="22"/>
      <c r="G7" s="22" t="s">
        <v>1</v>
      </c>
      <c r="H7" s="22" t="s">
        <v>0</v>
      </c>
      <c r="I7" s="22" t="s">
        <v>5</v>
      </c>
      <c r="J7" s="22" t="s">
        <v>225</v>
      </c>
      <c r="K7" s="22" t="s">
        <v>172</v>
      </c>
      <c r="L7" s="22" t="s">
        <v>78</v>
      </c>
      <c r="M7" s="22" t="s">
        <v>229</v>
      </c>
      <c r="N7" s="22"/>
      <c r="O7" s="22" t="s">
        <v>226</v>
      </c>
      <c r="P7" s="22" t="s">
        <v>80</v>
      </c>
      <c r="Q7" s="22" t="s">
        <v>190</v>
      </c>
      <c r="R7" s="22" t="s">
        <v>83</v>
      </c>
      <c r="S7" s="22"/>
      <c r="T7" s="23" t="s">
        <v>292</v>
      </c>
      <c r="U7" s="23" t="s">
        <v>191</v>
      </c>
      <c r="V7" s="23" t="s">
        <v>192</v>
      </c>
      <c r="W7" s="23" t="s">
        <v>193</v>
      </c>
      <c r="X7" s="23" t="s">
        <v>194</v>
      </c>
      <c r="Y7" s="23" t="s">
        <v>195</v>
      </c>
      <c r="Z7" s="23" t="s">
        <v>196</v>
      </c>
      <c r="AA7" s="23" t="s">
        <v>197</v>
      </c>
      <c r="AB7" s="23" t="s">
        <v>90</v>
      </c>
      <c r="AC7" s="23" t="s">
        <v>91</v>
      </c>
      <c r="AD7" s="23" t="s">
        <v>92</v>
      </c>
      <c r="AE7" s="23" t="s">
        <v>93</v>
      </c>
      <c r="AF7" s="23" t="s">
        <v>94</v>
      </c>
      <c r="AG7" s="23" t="s">
        <v>95</v>
      </c>
      <c r="AH7" s="23" t="s">
        <v>198</v>
      </c>
      <c r="AI7" s="23" t="s">
        <v>199</v>
      </c>
      <c r="AJ7" s="23" t="s">
        <v>200</v>
      </c>
      <c r="AK7" s="23" t="s">
        <v>201</v>
      </c>
      <c r="AL7" s="23" t="s">
        <v>202</v>
      </c>
      <c r="AM7" s="23" t="s">
        <v>351</v>
      </c>
      <c r="AN7" s="23" t="s">
        <v>99</v>
      </c>
      <c r="AO7" s="23" t="s">
        <v>203</v>
      </c>
      <c r="AP7" s="23" t="s">
        <v>204</v>
      </c>
      <c r="AQ7" s="23" t="s">
        <v>205</v>
      </c>
      <c r="AR7" s="23" t="s">
        <v>206</v>
      </c>
      <c r="AS7" s="23" t="s">
        <v>194</v>
      </c>
      <c r="AT7" s="23" t="s">
        <v>195</v>
      </c>
      <c r="AU7" s="23" t="s">
        <v>106</v>
      </c>
      <c r="AV7" s="23" t="s">
        <v>207</v>
      </c>
      <c r="AW7" s="23" t="s">
        <v>85</v>
      </c>
      <c r="AX7" s="23" t="s">
        <v>108</v>
      </c>
      <c r="AY7" s="23" t="s">
        <v>109</v>
      </c>
      <c r="AZ7" s="23" t="s">
        <v>110</v>
      </c>
      <c r="BA7" s="23" t="s">
        <v>104</v>
      </c>
      <c r="BB7" s="23" t="s">
        <v>208</v>
      </c>
      <c r="BC7" s="23" t="s">
        <v>209</v>
      </c>
      <c r="BD7" s="23" t="s">
        <v>210</v>
      </c>
      <c r="BE7" s="23" t="s">
        <v>211</v>
      </c>
      <c r="BF7" s="23" t="s">
        <v>212</v>
      </c>
      <c r="BG7" s="23" t="s">
        <v>213</v>
      </c>
      <c r="BH7" s="23" t="s">
        <v>214</v>
      </c>
      <c r="BI7" s="23" t="s">
        <v>141</v>
      </c>
      <c r="BJ7" s="23" t="s">
        <v>142</v>
      </c>
      <c r="BK7" s="23" t="s">
        <v>143</v>
      </c>
      <c r="BL7" s="23" t="s">
        <v>144</v>
      </c>
      <c r="BM7" s="23" t="s">
        <v>215</v>
      </c>
      <c r="BN7" s="23" t="s">
        <v>216</v>
      </c>
      <c r="BO7" s="23" t="s">
        <v>217</v>
      </c>
      <c r="BP7" s="23" t="s">
        <v>293</v>
      </c>
      <c r="BQ7" s="23" t="s">
        <v>151</v>
      </c>
      <c r="BR7" s="23"/>
      <c r="BS7" s="59" t="s">
        <v>227</v>
      </c>
      <c r="BT7" s="60" t="s">
        <v>294</v>
      </c>
      <c r="BU7" s="22" t="s">
        <v>172</v>
      </c>
      <c r="BV7" s="22" t="s">
        <v>78</v>
      </c>
      <c r="BW7" s="22" t="s">
        <v>229</v>
      </c>
      <c r="BX7" s="22"/>
      <c r="BY7" s="22" t="s">
        <v>295</v>
      </c>
      <c r="BZ7" s="22" t="s">
        <v>0</v>
      </c>
      <c r="CA7" s="22">
        <v>2</v>
      </c>
      <c r="CB7" s="22" t="s">
        <v>72</v>
      </c>
      <c r="CC7" s="22"/>
      <c r="CD7" s="22" t="s">
        <v>1</v>
      </c>
      <c r="CE7" s="22" t="s">
        <v>0</v>
      </c>
      <c r="CF7" s="22" t="s">
        <v>5</v>
      </c>
      <c r="CG7" s="22" t="s">
        <v>222</v>
      </c>
      <c r="CH7" s="22" t="s">
        <v>20</v>
      </c>
      <c r="CI7" s="22" t="s">
        <v>22</v>
      </c>
      <c r="CJ7" s="22" t="s">
        <v>226</v>
      </c>
      <c r="CK7" s="22" t="s">
        <v>259</v>
      </c>
      <c r="CL7" s="22" t="s">
        <v>122</v>
      </c>
    </row>
    <row r="8" spans="1:90" ht="28.65" customHeight="1">
      <c r="A8" s="357" t="s">
        <v>328</v>
      </c>
      <c r="B8" s="22" t="s">
        <v>287</v>
      </c>
      <c r="C8" s="22" t="s">
        <v>288</v>
      </c>
      <c r="D8" s="22"/>
      <c r="E8" s="22" t="s">
        <v>5</v>
      </c>
      <c r="F8" s="22"/>
      <c r="G8" s="22" t="s">
        <v>1</v>
      </c>
      <c r="H8" s="22"/>
      <c r="I8" s="22"/>
      <c r="J8" s="22" t="s">
        <v>338</v>
      </c>
      <c r="K8" s="22" t="s">
        <v>339</v>
      </c>
      <c r="L8" s="22" t="s">
        <v>78</v>
      </c>
      <c r="M8" s="22" t="s">
        <v>49</v>
      </c>
      <c r="N8" s="22" t="s">
        <v>48</v>
      </c>
      <c r="O8" s="22" t="s">
        <v>226</v>
      </c>
      <c r="P8" s="22" t="s">
        <v>361</v>
      </c>
      <c r="Q8" s="22" t="s">
        <v>190</v>
      </c>
      <c r="R8" s="22" t="s">
        <v>83</v>
      </c>
      <c r="S8" s="22"/>
      <c r="T8" s="23" t="s">
        <v>327</v>
      </c>
      <c r="U8" s="23" t="s">
        <v>191</v>
      </c>
      <c r="V8" s="23" t="s">
        <v>192</v>
      </c>
      <c r="W8" s="23" t="s">
        <v>193</v>
      </c>
      <c r="X8" s="23" t="s">
        <v>194</v>
      </c>
      <c r="Y8" s="23" t="s">
        <v>195</v>
      </c>
      <c r="Z8" s="23" t="s">
        <v>196</v>
      </c>
      <c r="AA8" s="23" t="s">
        <v>197</v>
      </c>
      <c r="AB8" s="23" t="s">
        <v>90</v>
      </c>
      <c r="AC8" s="23" t="s">
        <v>91</v>
      </c>
      <c r="AD8" s="23" t="s">
        <v>92</v>
      </c>
      <c r="AE8" s="23" t="s">
        <v>93</v>
      </c>
      <c r="AF8" s="23" t="s">
        <v>94</v>
      </c>
      <c r="AG8" s="23" t="s">
        <v>95</v>
      </c>
      <c r="AH8" s="23" t="s">
        <v>325</v>
      </c>
      <c r="AI8" s="23" t="s">
        <v>199</v>
      </c>
      <c r="AJ8" s="23" t="s">
        <v>200</v>
      </c>
      <c r="AK8" s="23" t="s">
        <v>201</v>
      </c>
      <c r="AL8" s="23" t="s">
        <v>202</v>
      </c>
      <c r="AM8" s="23" t="s">
        <v>351</v>
      </c>
      <c r="AN8" s="23" t="s">
        <v>99</v>
      </c>
      <c r="AO8" s="23" t="s">
        <v>203</v>
      </c>
      <c r="AP8" s="23" t="s">
        <v>204</v>
      </c>
      <c r="AQ8" s="23" t="s">
        <v>205</v>
      </c>
      <c r="AR8" s="23" t="s">
        <v>206</v>
      </c>
      <c r="AS8" s="23" t="s">
        <v>194</v>
      </c>
      <c r="AT8" s="23" t="s">
        <v>195</v>
      </c>
      <c r="AU8" s="23" t="s">
        <v>106</v>
      </c>
      <c r="AV8" s="23" t="s">
        <v>207</v>
      </c>
      <c r="AW8" s="23" t="s">
        <v>85</v>
      </c>
      <c r="AX8" s="23" t="s">
        <v>108</v>
      </c>
      <c r="AY8" s="23" t="s">
        <v>109</v>
      </c>
      <c r="AZ8" s="23" t="s">
        <v>110</v>
      </c>
      <c r="BA8" s="23" t="s">
        <v>104</v>
      </c>
      <c r="BB8" s="23" t="s">
        <v>208</v>
      </c>
      <c r="BC8" s="23" t="s">
        <v>209</v>
      </c>
      <c r="BD8" s="23" t="s">
        <v>210</v>
      </c>
      <c r="BE8" s="23" t="s">
        <v>211</v>
      </c>
      <c r="BF8" s="23" t="s">
        <v>212</v>
      </c>
      <c r="BG8" s="23" t="s">
        <v>213</v>
      </c>
      <c r="BH8" s="23" t="s">
        <v>214</v>
      </c>
      <c r="BI8" s="23" t="s">
        <v>141</v>
      </c>
      <c r="BJ8" s="23" t="s">
        <v>142</v>
      </c>
      <c r="BK8" s="23" t="s">
        <v>143</v>
      </c>
      <c r="BL8" s="23" t="s">
        <v>144</v>
      </c>
      <c r="BM8" s="23" t="s">
        <v>215</v>
      </c>
      <c r="BN8" s="23" t="s">
        <v>216</v>
      </c>
      <c r="BO8" s="23" t="s">
        <v>217</v>
      </c>
      <c r="BP8" s="23" t="s">
        <v>150</v>
      </c>
      <c r="BQ8" s="23" t="s">
        <v>151</v>
      </c>
      <c r="BR8" s="23" t="s">
        <v>134</v>
      </c>
      <c r="BS8" s="23" t="s">
        <v>135</v>
      </c>
      <c r="BT8" s="23" t="s">
        <v>220</v>
      </c>
      <c r="BU8" s="22" t="s">
        <v>50</v>
      </c>
      <c r="BV8" s="22" t="s">
        <v>297</v>
      </c>
      <c r="BW8" s="22" t="s">
        <v>78</v>
      </c>
      <c r="BX8" s="22" t="s">
        <v>49</v>
      </c>
      <c r="BY8" s="22" t="s">
        <v>48</v>
      </c>
      <c r="BZ8" s="22" t="s">
        <v>289</v>
      </c>
      <c r="CA8" s="22"/>
      <c r="CB8" s="22" t="s">
        <v>5</v>
      </c>
      <c r="CC8" s="22"/>
      <c r="CD8" s="22" t="s">
        <v>1</v>
      </c>
      <c r="CE8" s="22"/>
      <c r="CF8" s="22"/>
      <c r="CG8" s="22" t="s">
        <v>222</v>
      </c>
      <c r="CH8" s="22" t="s">
        <v>20</v>
      </c>
      <c r="CI8" s="22" t="s">
        <v>22</v>
      </c>
      <c r="CJ8" s="22" t="s">
        <v>290</v>
      </c>
      <c r="CK8" s="22" t="s">
        <v>259</v>
      </c>
      <c r="CL8" s="22" t="s">
        <v>122</v>
      </c>
    </row>
    <row r="9" spans="1:90" ht="28.65" customHeight="1">
      <c r="A9" s="357"/>
      <c r="B9" s="22" t="s">
        <v>296</v>
      </c>
      <c r="C9" s="22" t="s">
        <v>0</v>
      </c>
      <c r="D9" s="22">
        <v>1</v>
      </c>
      <c r="E9" s="22" t="s">
        <v>72</v>
      </c>
      <c r="F9" s="22"/>
      <c r="G9" s="22" t="s">
        <v>1</v>
      </c>
      <c r="H9" s="22" t="s">
        <v>0</v>
      </c>
      <c r="I9" s="22" t="s">
        <v>5</v>
      </c>
      <c r="J9" s="22" t="s">
        <v>297</v>
      </c>
      <c r="K9" s="22" t="s">
        <v>50</v>
      </c>
      <c r="L9" s="22" t="s">
        <v>78</v>
      </c>
      <c r="M9" s="22" t="s">
        <v>49</v>
      </c>
      <c r="N9" s="22" t="s">
        <v>48</v>
      </c>
      <c r="O9" s="22" t="s">
        <v>226</v>
      </c>
      <c r="P9" s="22" t="s">
        <v>80</v>
      </c>
      <c r="Q9" s="22" t="s">
        <v>190</v>
      </c>
      <c r="R9" s="22" t="s">
        <v>83</v>
      </c>
      <c r="S9" s="22"/>
      <c r="T9" s="23" t="s">
        <v>327</v>
      </c>
      <c r="U9" s="23" t="s">
        <v>191</v>
      </c>
      <c r="V9" s="23" t="s">
        <v>192</v>
      </c>
      <c r="W9" s="23" t="s">
        <v>193</v>
      </c>
      <c r="X9" s="23" t="s">
        <v>194</v>
      </c>
      <c r="Y9" s="23" t="s">
        <v>195</v>
      </c>
      <c r="Z9" s="23" t="s">
        <v>196</v>
      </c>
      <c r="AA9" s="23" t="s">
        <v>197</v>
      </c>
      <c r="AB9" s="23" t="s">
        <v>90</v>
      </c>
      <c r="AC9" s="23" t="s">
        <v>91</v>
      </c>
      <c r="AD9" s="23" t="s">
        <v>92</v>
      </c>
      <c r="AE9" s="23" t="s">
        <v>93</v>
      </c>
      <c r="AF9" s="23" t="s">
        <v>94</v>
      </c>
      <c r="AG9" s="23" t="s">
        <v>95</v>
      </c>
      <c r="AH9" s="23" t="s">
        <v>325</v>
      </c>
      <c r="AI9" s="23" t="s">
        <v>199</v>
      </c>
      <c r="AJ9" s="23" t="s">
        <v>200</v>
      </c>
      <c r="AK9" s="23" t="s">
        <v>201</v>
      </c>
      <c r="AL9" s="23" t="s">
        <v>202</v>
      </c>
      <c r="AM9" s="23" t="s">
        <v>351</v>
      </c>
      <c r="AN9" s="23" t="s">
        <v>99</v>
      </c>
      <c r="AO9" s="23" t="s">
        <v>203</v>
      </c>
      <c r="AP9" s="23" t="s">
        <v>204</v>
      </c>
      <c r="AQ9" s="23" t="s">
        <v>205</v>
      </c>
      <c r="AR9" s="23" t="s">
        <v>206</v>
      </c>
      <c r="AS9" s="23" t="s">
        <v>194</v>
      </c>
      <c r="AT9" s="23" t="s">
        <v>195</v>
      </c>
      <c r="AU9" s="23" t="s">
        <v>106</v>
      </c>
      <c r="AV9" s="23" t="s">
        <v>207</v>
      </c>
      <c r="AW9" s="23" t="s">
        <v>85</v>
      </c>
      <c r="AX9" s="23" t="s">
        <v>108</v>
      </c>
      <c r="AY9" s="23" t="s">
        <v>109</v>
      </c>
      <c r="AZ9" s="23" t="s">
        <v>110</v>
      </c>
      <c r="BA9" s="23" t="s">
        <v>104</v>
      </c>
      <c r="BB9" s="23" t="s">
        <v>208</v>
      </c>
      <c r="BC9" s="23" t="s">
        <v>209</v>
      </c>
      <c r="BD9" s="23" t="s">
        <v>210</v>
      </c>
      <c r="BE9" s="23" t="s">
        <v>211</v>
      </c>
      <c r="BF9" s="23" t="s">
        <v>212</v>
      </c>
      <c r="BG9" s="23" t="s">
        <v>213</v>
      </c>
      <c r="BH9" s="23" t="s">
        <v>214</v>
      </c>
      <c r="BI9" s="23" t="s">
        <v>141</v>
      </c>
      <c r="BJ9" s="23" t="s">
        <v>142</v>
      </c>
      <c r="BK9" s="23" t="s">
        <v>143</v>
      </c>
      <c r="BL9" s="23" t="s">
        <v>144</v>
      </c>
      <c r="BM9" s="23" t="s">
        <v>215</v>
      </c>
      <c r="BN9" s="23" t="s">
        <v>216</v>
      </c>
      <c r="BO9" s="23" t="s">
        <v>217</v>
      </c>
      <c r="BP9" s="23" t="s">
        <v>150</v>
      </c>
      <c r="BQ9" s="23" t="s">
        <v>298</v>
      </c>
      <c r="BR9" s="23" t="s">
        <v>134</v>
      </c>
      <c r="BS9" s="23" t="s">
        <v>135</v>
      </c>
      <c r="BT9" s="23" t="s">
        <v>220</v>
      </c>
      <c r="BU9" s="22" t="s">
        <v>297</v>
      </c>
      <c r="BV9" s="22" t="s">
        <v>50</v>
      </c>
      <c r="BW9" s="22" t="s">
        <v>78</v>
      </c>
      <c r="BX9" s="22" t="s">
        <v>248</v>
      </c>
      <c r="BY9" s="22" t="s">
        <v>49</v>
      </c>
      <c r="BZ9" s="22" t="s">
        <v>0</v>
      </c>
      <c r="CA9" s="22">
        <v>2</v>
      </c>
      <c r="CB9" s="22" t="s">
        <v>72</v>
      </c>
      <c r="CC9" s="22"/>
      <c r="CD9" s="22" t="s">
        <v>1</v>
      </c>
      <c r="CE9" s="22" t="s">
        <v>0</v>
      </c>
      <c r="CF9" s="22" t="s">
        <v>5</v>
      </c>
      <c r="CG9" s="22" t="s">
        <v>222</v>
      </c>
      <c r="CH9" s="22" t="s">
        <v>20</v>
      </c>
      <c r="CI9" s="22" t="s">
        <v>22</v>
      </c>
      <c r="CJ9" s="22" t="s">
        <v>299</v>
      </c>
      <c r="CK9" s="22" t="s">
        <v>259</v>
      </c>
      <c r="CL9" s="22" t="s">
        <v>122</v>
      </c>
    </row>
    <row r="10" spans="1:90" ht="28.65" customHeight="1">
      <c r="A10" s="357"/>
      <c r="B10" s="22" t="s">
        <v>61</v>
      </c>
      <c r="C10" s="22" t="s">
        <v>0</v>
      </c>
      <c r="D10" s="22">
        <v>1</v>
      </c>
      <c r="E10" s="22" t="s">
        <v>72</v>
      </c>
      <c r="F10" s="22"/>
      <c r="G10" s="22" t="s">
        <v>1</v>
      </c>
      <c r="H10" s="22" t="s">
        <v>0</v>
      </c>
      <c r="I10" s="22" t="s">
        <v>5</v>
      </c>
      <c r="J10" s="22" t="s">
        <v>48</v>
      </c>
      <c r="K10" s="22" t="s">
        <v>49</v>
      </c>
      <c r="L10" s="22" t="s">
        <v>78</v>
      </c>
      <c r="M10" s="22" t="s">
        <v>50</v>
      </c>
      <c r="N10" s="22" t="s">
        <v>228</v>
      </c>
      <c r="O10" s="22" t="s">
        <v>6</v>
      </c>
      <c r="P10" s="22" t="s">
        <v>80</v>
      </c>
      <c r="Q10" s="22" t="s">
        <v>82</v>
      </c>
      <c r="R10" s="22" t="s">
        <v>83</v>
      </c>
      <c r="S10" s="22"/>
      <c r="T10" s="23" t="s">
        <v>340</v>
      </c>
      <c r="U10" s="23" t="s">
        <v>88</v>
      </c>
      <c r="V10" s="23" t="s">
        <v>170</v>
      </c>
      <c r="W10" s="23" t="s">
        <v>155</v>
      </c>
      <c r="X10" s="23" t="s">
        <v>138</v>
      </c>
      <c r="Y10" s="23" t="s">
        <v>118</v>
      </c>
      <c r="Z10" s="23" t="s">
        <v>158</v>
      </c>
      <c r="AA10" s="23" t="s">
        <v>159</v>
      </c>
      <c r="AB10" s="23" t="s">
        <v>90</v>
      </c>
      <c r="AC10" s="23" t="s">
        <v>91</v>
      </c>
      <c r="AD10" s="23" t="s">
        <v>92</v>
      </c>
      <c r="AE10" s="23" t="s">
        <v>93</v>
      </c>
      <c r="AF10" s="23" t="s">
        <v>94</v>
      </c>
      <c r="AG10" s="23" t="s">
        <v>95</v>
      </c>
      <c r="AH10" s="23" t="s">
        <v>160</v>
      </c>
      <c r="AI10" s="23" t="s">
        <v>161</v>
      </c>
      <c r="AJ10" s="23" t="s">
        <v>96</v>
      </c>
      <c r="AK10" s="23" t="s">
        <v>33</v>
      </c>
      <c r="AL10" s="23" t="s">
        <v>98</v>
      </c>
      <c r="AM10" s="23" t="s">
        <v>351</v>
      </c>
      <c r="AN10" s="23" t="s">
        <v>99</v>
      </c>
      <c r="AO10" s="23" t="s">
        <v>101</v>
      </c>
      <c r="AP10" s="23" t="s">
        <v>102</v>
      </c>
      <c r="AQ10" s="23" t="s">
        <v>103</v>
      </c>
      <c r="AR10" s="23" t="s">
        <v>29</v>
      </c>
      <c r="AS10" s="23" t="s">
        <v>138</v>
      </c>
      <c r="AT10" s="23" t="s">
        <v>118</v>
      </c>
      <c r="AU10" s="23" t="s">
        <v>106</v>
      </c>
      <c r="AV10" s="23" t="s">
        <v>107</v>
      </c>
      <c r="AW10" s="23" t="s">
        <v>85</v>
      </c>
      <c r="AX10" s="23" t="s">
        <v>108</v>
      </c>
      <c r="AY10" s="23" t="s">
        <v>109</v>
      </c>
      <c r="AZ10" s="23" t="s">
        <v>110</v>
      </c>
      <c r="BA10" s="23" t="s">
        <v>104</v>
      </c>
      <c r="BB10" s="23" t="s">
        <v>34</v>
      </c>
      <c r="BC10" s="23" t="s">
        <v>112</v>
      </c>
      <c r="BD10" s="23" t="s">
        <v>113</v>
      </c>
      <c r="BE10" s="23" t="s">
        <v>114</v>
      </c>
      <c r="BF10" s="23" t="s">
        <v>115</v>
      </c>
      <c r="BG10" s="23" t="s">
        <v>139</v>
      </c>
      <c r="BH10" s="23" t="s">
        <v>19</v>
      </c>
      <c r="BI10" s="23" t="s">
        <v>141</v>
      </c>
      <c r="BJ10" s="23" t="s">
        <v>142</v>
      </c>
      <c r="BK10" s="23" t="s">
        <v>143</v>
      </c>
      <c r="BL10" s="23" t="s">
        <v>144</v>
      </c>
      <c r="BM10" s="23" t="s">
        <v>31</v>
      </c>
      <c r="BN10" s="23" t="s">
        <v>146</v>
      </c>
      <c r="BO10" s="23" t="s">
        <v>147</v>
      </c>
      <c r="BP10" s="23" t="s">
        <v>150</v>
      </c>
      <c r="BQ10" s="23" t="s">
        <v>151</v>
      </c>
      <c r="BR10" s="23" t="s">
        <v>134</v>
      </c>
      <c r="BS10" s="23" t="s">
        <v>135</v>
      </c>
      <c r="BT10" s="23" t="s">
        <v>149</v>
      </c>
      <c r="BU10" s="22" t="s">
        <v>52</v>
      </c>
      <c r="BV10" s="22" t="s">
        <v>53</v>
      </c>
      <c r="BW10" s="22" t="s">
        <v>54</v>
      </c>
      <c r="BX10" s="22" t="s">
        <v>55</v>
      </c>
      <c r="BY10" s="22" t="s">
        <v>116</v>
      </c>
      <c r="BZ10" s="22" t="s">
        <v>0</v>
      </c>
      <c r="CA10" s="22">
        <v>2</v>
      </c>
      <c r="CB10" s="22" t="s">
        <v>72</v>
      </c>
      <c r="CC10" s="22"/>
      <c r="CD10" s="22" t="s">
        <v>1</v>
      </c>
      <c r="CE10" s="22" t="s">
        <v>0</v>
      </c>
      <c r="CF10" s="22" t="s">
        <v>5</v>
      </c>
      <c r="CG10" s="22" t="s">
        <v>125</v>
      </c>
      <c r="CH10" s="22" t="s">
        <v>20</v>
      </c>
      <c r="CI10" s="22" t="s">
        <v>22</v>
      </c>
      <c r="CJ10" s="22" t="s">
        <v>171</v>
      </c>
      <c r="CK10" s="22" t="s">
        <v>131</v>
      </c>
      <c r="CL10" s="22" t="s">
        <v>122</v>
      </c>
    </row>
    <row r="11" spans="1:90" ht="28.65" customHeight="1">
      <c r="A11" s="357"/>
      <c r="B11" s="22" t="s">
        <v>62</v>
      </c>
      <c r="C11" s="22" t="s">
        <v>0</v>
      </c>
      <c r="D11" s="22">
        <v>1</v>
      </c>
      <c r="E11" s="22" t="s">
        <v>72</v>
      </c>
      <c r="F11" s="22"/>
      <c r="G11" s="22" t="s">
        <v>1</v>
      </c>
      <c r="H11" s="22" t="s">
        <v>0</v>
      </c>
      <c r="I11" s="22" t="s">
        <v>5</v>
      </c>
      <c r="J11" s="22" t="s">
        <v>50</v>
      </c>
      <c r="K11" s="22" t="s">
        <v>78</v>
      </c>
      <c r="L11" s="22" t="s">
        <v>49</v>
      </c>
      <c r="M11" s="22" t="s">
        <v>48</v>
      </c>
      <c r="N11" s="22" t="s">
        <v>51</v>
      </c>
      <c r="O11" s="22" t="s">
        <v>6</v>
      </c>
      <c r="P11" s="22" t="s">
        <v>80</v>
      </c>
      <c r="Q11" s="22" t="s">
        <v>82</v>
      </c>
      <c r="R11" s="22" t="s">
        <v>83</v>
      </c>
      <c r="S11" s="22"/>
      <c r="T11" s="23" t="s">
        <v>327</v>
      </c>
      <c r="U11" s="23" t="s">
        <v>88</v>
      </c>
      <c r="V11" s="23" t="s">
        <v>170</v>
      </c>
      <c r="W11" s="23" t="s">
        <v>155</v>
      </c>
      <c r="X11" s="23" t="s">
        <v>138</v>
      </c>
      <c r="Y11" s="23" t="s">
        <v>118</v>
      </c>
      <c r="Z11" s="23" t="s">
        <v>158</v>
      </c>
      <c r="AA11" s="23" t="s">
        <v>159</v>
      </c>
      <c r="AB11" s="23" t="s">
        <v>90</v>
      </c>
      <c r="AC11" s="23" t="s">
        <v>91</v>
      </c>
      <c r="AD11" s="23" t="s">
        <v>92</v>
      </c>
      <c r="AE11" s="23" t="s">
        <v>93</v>
      </c>
      <c r="AF11" s="23" t="s">
        <v>94</v>
      </c>
      <c r="AG11" s="23" t="s">
        <v>95</v>
      </c>
      <c r="AH11" s="23" t="s">
        <v>325</v>
      </c>
      <c r="AI11" s="23" t="s">
        <v>161</v>
      </c>
      <c r="AJ11" s="23" t="s">
        <v>96</v>
      </c>
      <c r="AK11" s="23" t="s">
        <v>33</v>
      </c>
      <c r="AL11" s="23" t="s">
        <v>98</v>
      </c>
      <c r="AM11" s="23" t="s">
        <v>351</v>
      </c>
      <c r="AN11" s="23" t="s">
        <v>99</v>
      </c>
      <c r="AO11" s="23" t="s">
        <v>101</v>
      </c>
      <c r="AP11" s="23" t="s">
        <v>102</v>
      </c>
      <c r="AQ11" s="23" t="s">
        <v>103</v>
      </c>
      <c r="AR11" s="23" t="s">
        <v>29</v>
      </c>
      <c r="AS11" s="23" t="s">
        <v>138</v>
      </c>
      <c r="AT11" s="23" t="s">
        <v>118</v>
      </c>
      <c r="AU11" s="23" t="s">
        <v>106</v>
      </c>
      <c r="AV11" s="23" t="s">
        <v>107</v>
      </c>
      <c r="AW11" s="23" t="s">
        <v>85</v>
      </c>
      <c r="AX11" s="23" t="s">
        <v>108</v>
      </c>
      <c r="AY11" s="23" t="s">
        <v>109</v>
      </c>
      <c r="AZ11" s="23" t="s">
        <v>110</v>
      </c>
      <c r="BA11" s="23" t="s">
        <v>104</v>
      </c>
      <c r="BB11" s="23" t="s">
        <v>34</v>
      </c>
      <c r="BC11" s="23" t="s">
        <v>112</v>
      </c>
      <c r="BD11" s="23" t="s">
        <v>113</v>
      </c>
      <c r="BE11" s="23" t="s">
        <v>114</v>
      </c>
      <c r="BF11" s="23" t="s">
        <v>115</v>
      </c>
      <c r="BG11" s="23" t="s">
        <v>139</v>
      </c>
      <c r="BH11" s="23" t="s">
        <v>19</v>
      </c>
      <c r="BI11" s="23" t="s">
        <v>141</v>
      </c>
      <c r="BJ11" s="23" t="s">
        <v>142</v>
      </c>
      <c r="BK11" s="23" t="s">
        <v>143</v>
      </c>
      <c r="BL11" s="23" t="s">
        <v>144</v>
      </c>
      <c r="BM11" s="23" t="s">
        <v>31</v>
      </c>
      <c r="BN11" s="23" t="s">
        <v>146</v>
      </c>
      <c r="BO11" s="23" t="s">
        <v>147</v>
      </c>
      <c r="BP11" s="23" t="s">
        <v>150</v>
      </c>
      <c r="BQ11" s="23" t="s">
        <v>151</v>
      </c>
      <c r="BR11" s="23" t="s">
        <v>134</v>
      </c>
      <c r="BS11" s="23" t="s">
        <v>135</v>
      </c>
      <c r="BT11" s="23" t="s">
        <v>149</v>
      </c>
      <c r="BU11" s="22" t="s">
        <v>52</v>
      </c>
      <c r="BV11" s="22" t="s">
        <v>53</v>
      </c>
      <c r="BW11" s="22" t="s">
        <v>54</v>
      </c>
      <c r="BX11" s="22" t="s">
        <v>55</v>
      </c>
      <c r="BY11" s="22" t="s">
        <v>116</v>
      </c>
      <c r="BZ11" s="22" t="s">
        <v>0</v>
      </c>
      <c r="CA11" s="22">
        <v>2</v>
      </c>
      <c r="CB11" s="22" t="s">
        <v>72</v>
      </c>
      <c r="CC11" s="22"/>
      <c r="CD11" s="22" t="s">
        <v>1</v>
      </c>
      <c r="CE11" s="22" t="s">
        <v>0</v>
      </c>
      <c r="CF11" s="22" t="s">
        <v>5</v>
      </c>
      <c r="CG11" s="22" t="s">
        <v>125</v>
      </c>
      <c r="CH11" s="22" t="s">
        <v>20</v>
      </c>
      <c r="CI11" s="22" t="s">
        <v>22</v>
      </c>
      <c r="CJ11" s="22" t="s">
        <v>267</v>
      </c>
      <c r="CK11" s="22" t="s">
        <v>131</v>
      </c>
      <c r="CL11" s="22" t="s">
        <v>122</v>
      </c>
    </row>
    <row r="12" spans="1:90" ht="28.65" customHeight="1">
      <c r="A12" s="357"/>
      <c r="B12" s="22" t="s">
        <v>63</v>
      </c>
      <c r="C12" s="22" t="s">
        <v>0</v>
      </c>
      <c r="D12" s="22">
        <v>1</v>
      </c>
      <c r="E12" s="22" t="s">
        <v>72</v>
      </c>
      <c r="F12" s="22"/>
      <c r="G12" s="22" t="s">
        <v>1</v>
      </c>
      <c r="H12" s="22" t="s">
        <v>0</v>
      </c>
      <c r="I12" s="22" t="s">
        <v>5</v>
      </c>
      <c r="J12" s="22" t="s">
        <v>48</v>
      </c>
      <c r="K12" s="22" t="s">
        <v>49</v>
      </c>
      <c r="L12" s="22" t="s">
        <v>78</v>
      </c>
      <c r="M12" s="22" t="s">
        <v>50</v>
      </c>
      <c r="N12" s="22" t="s">
        <v>51</v>
      </c>
      <c r="O12" s="22" t="s">
        <v>6</v>
      </c>
      <c r="P12" s="22" t="s">
        <v>80</v>
      </c>
      <c r="Q12" s="22" t="s">
        <v>82</v>
      </c>
      <c r="R12" s="22" t="s">
        <v>83</v>
      </c>
      <c r="S12" s="22"/>
      <c r="T12" s="23" t="s">
        <v>340</v>
      </c>
      <c r="U12" s="23" t="s">
        <v>88</v>
      </c>
      <c r="V12" s="23" t="s">
        <v>170</v>
      </c>
      <c r="W12" s="23" t="s">
        <v>155</v>
      </c>
      <c r="X12" s="23" t="s">
        <v>138</v>
      </c>
      <c r="Y12" s="23" t="s">
        <v>118</v>
      </c>
      <c r="Z12" s="23" t="s">
        <v>158</v>
      </c>
      <c r="AA12" s="23" t="s">
        <v>159</v>
      </c>
      <c r="AB12" s="23" t="s">
        <v>90</v>
      </c>
      <c r="AC12" s="23" t="s">
        <v>91</v>
      </c>
      <c r="AD12" s="23" t="s">
        <v>92</v>
      </c>
      <c r="AE12" s="23" t="s">
        <v>93</v>
      </c>
      <c r="AF12" s="23" t="s">
        <v>94</v>
      </c>
      <c r="AG12" s="23" t="s">
        <v>95</v>
      </c>
      <c r="AH12" s="23" t="s">
        <v>160</v>
      </c>
      <c r="AI12" s="23" t="s">
        <v>161</v>
      </c>
      <c r="AJ12" s="23" t="s">
        <v>96</v>
      </c>
      <c r="AK12" s="23" t="s">
        <v>33</v>
      </c>
      <c r="AL12" s="23" t="s">
        <v>98</v>
      </c>
      <c r="AM12" s="23" t="s">
        <v>351</v>
      </c>
      <c r="AN12" s="23" t="s">
        <v>99</v>
      </c>
      <c r="AO12" s="23" t="s">
        <v>101</v>
      </c>
      <c r="AP12" s="23" t="s">
        <v>102</v>
      </c>
      <c r="AQ12" s="23" t="s">
        <v>103</v>
      </c>
      <c r="AR12" s="23" t="s">
        <v>29</v>
      </c>
      <c r="AS12" s="23" t="s">
        <v>138</v>
      </c>
      <c r="AT12" s="23" t="s">
        <v>118</v>
      </c>
      <c r="AU12" s="23" t="s">
        <v>106</v>
      </c>
      <c r="AV12" s="23" t="s">
        <v>107</v>
      </c>
      <c r="AW12" s="23" t="s">
        <v>85</v>
      </c>
      <c r="AX12" s="23" t="s">
        <v>108</v>
      </c>
      <c r="AY12" s="23" t="s">
        <v>109</v>
      </c>
      <c r="AZ12" s="23" t="s">
        <v>110</v>
      </c>
      <c r="BA12" s="23" t="s">
        <v>104</v>
      </c>
      <c r="BB12" s="23" t="s">
        <v>34</v>
      </c>
      <c r="BC12" s="23" t="s">
        <v>112</v>
      </c>
      <c r="BD12" s="23" t="s">
        <v>113</v>
      </c>
      <c r="BE12" s="23" t="s">
        <v>114</v>
      </c>
      <c r="BF12" s="23" t="s">
        <v>115</v>
      </c>
      <c r="BG12" s="23" t="s">
        <v>139</v>
      </c>
      <c r="BH12" s="23" t="s">
        <v>19</v>
      </c>
      <c r="BI12" s="23" t="s">
        <v>141</v>
      </c>
      <c r="BJ12" s="23" t="s">
        <v>142</v>
      </c>
      <c r="BK12" s="23" t="s">
        <v>143</v>
      </c>
      <c r="BL12" s="23" t="s">
        <v>144</v>
      </c>
      <c r="BM12" s="23" t="s">
        <v>31</v>
      </c>
      <c r="BN12" s="23" t="s">
        <v>146</v>
      </c>
      <c r="BO12" s="23" t="s">
        <v>147</v>
      </c>
      <c r="BP12" s="23" t="s">
        <v>150</v>
      </c>
      <c r="BQ12" s="23" t="s">
        <v>151</v>
      </c>
      <c r="BR12" s="23" t="s">
        <v>134</v>
      </c>
      <c r="BS12" s="23" t="s">
        <v>135</v>
      </c>
      <c r="BT12" s="23" t="s">
        <v>149</v>
      </c>
      <c r="BU12" s="22" t="s">
        <v>52</v>
      </c>
      <c r="BV12" s="22" t="s">
        <v>53</v>
      </c>
      <c r="BW12" s="22" t="s">
        <v>54</v>
      </c>
      <c r="BX12" s="22" t="s">
        <v>55</v>
      </c>
      <c r="BY12" s="22" t="s">
        <v>116</v>
      </c>
      <c r="BZ12" s="22" t="s">
        <v>0</v>
      </c>
      <c r="CA12" s="22">
        <v>2</v>
      </c>
      <c r="CB12" s="22" t="s">
        <v>72</v>
      </c>
      <c r="CC12" s="22"/>
      <c r="CD12" s="22" t="s">
        <v>1</v>
      </c>
      <c r="CE12" s="22" t="s">
        <v>0</v>
      </c>
      <c r="CF12" s="22" t="s">
        <v>5</v>
      </c>
      <c r="CG12" s="22" t="s">
        <v>125</v>
      </c>
      <c r="CH12" s="22" t="s">
        <v>20</v>
      </c>
      <c r="CI12" s="22" t="s">
        <v>22</v>
      </c>
      <c r="CJ12" s="22" t="s">
        <v>171</v>
      </c>
      <c r="CK12" s="22" t="s">
        <v>131</v>
      </c>
      <c r="CL12" s="22" t="s">
        <v>122</v>
      </c>
    </row>
    <row r="13" spans="1:90" ht="28.65" customHeight="1">
      <c r="A13" s="357"/>
      <c r="B13" s="22" t="s">
        <v>329</v>
      </c>
      <c r="C13" s="22" t="s">
        <v>0</v>
      </c>
      <c r="D13" s="22">
        <v>1</v>
      </c>
      <c r="E13" s="22" t="s">
        <v>72</v>
      </c>
      <c r="F13" s="22"/>
      <c r="G13" s="22" t="s">
        <v>1</v>
      </c>
      <c r="H13" s="22" t="s">
        <v>0</v>
      </c>
      <c r="I13" s="22" t="s">
        <v>5</v>
      </c>
      <c r="J13" s="22" t="s">
        <v>172</v>
      </c>
      <c r="K13" s="22" t="s">
        <v>330</v>
      </c>
      <c r="L13" s="22" t="s">
        <v>331</v>
      </c>
      <c r="M13" s="22" t="s">
        <v>229</v>
      </c>
      <c r="N13" s="22" t="s">
        <v>51</v>
      </c>
      <c r="O13" s="22" t="s">
        <v>6</v>
      </c>
      <c r="P13" s="22" t="s">
        <v>80</v>
      </c>
      <c r="Q13" s="22" t="s">
        <v>190</v>
      </c>
      <c r="R13" s="22" t="s">
        <v>83</v>
      </c>
      <c r="S13" s="22"/>
      <c r="T13" s="23" t="s">
        <v>327</v>
      </c>
      <c r="U13" s="23" t="s">
        <v>191</v>
      </c>
      <c r="V13" s="23" t="s">
        <v>192</v>
      </c>
      <c r="W13" s="23" t="s">
        <v>193</v>
      </c>
      <c r="X13" s="23" t="s">
        <v>194</v>
      </c>
      <c r="Y13" s="23" t="s">
        <v>195</v>
      </c>
      <c r="Z13" s="23" t="s">
        <v>196</v>
      </c>
      <c r="AA13" s="23" t="s">
        <v>197</v>
      </c>
      <c r="AB13" s="23" t="s">
        <v>90</v>
      </c>
      <c r="AC13" s="23" t="s">
        <v>91</v>
      </c>
      <c r="AD13" s="23" t="s">
        <v>92</v>
      </c>
      <c r="AE13" s="23" t="s">
        <v>93</v>
      </c>
      <c r="AF13" s="23" t="s">
        <v>94</v>
      </c>
      <c r="AG13" s="23" t="s">
        <v>95</v>
      </c>
      <c r="AH13" s="23" t="s">
        <v>324</v>
      </c>
      <c r="AI13" s="23" t="s">
        <v>199</v>
      </c>
      <c r="AJ13" s="23" t="s">
        <v>200</v>
      </c>
      <c r="AK13" s="23" t="s">
        <v>201</v>
      </c>
      <c r="AL13" s="23" t="s">
        <v>202</v>
      </c>
      <c r="AM13" s="23" t="s">
        <v>351</v>
      </c>
      <c r="AN13" s="23" t="s">
        <v>99</v>
      </c>
      <c r="AO13" s="23" t="s">
        <v>203</v>
      </c>
      <c r="AP13" s="23" t="s">
        <v>204</v>
      </c>
      <c r="AQ13" s="23" t="s">
        <v>332</v>
      </c>
      <c r="AR13" s="23" t="s">
        <v>206</v>
      </c>
      <c r="AS13" s="23" t="s">
        <v>194</v>
      </c>
      <c r="AT13" s="23" t="s">
        <v>195</v>
      </c>
      <c r="AU13" s="23" t="s">
        <v>106</v>
      </c>
      <c r="AV13" s="23" t="s">
        <v>207</v>
      </c>
      <c r="AW13" s="23" t="s">
        <v>85</v>
      </c>
      <c r="AX13" s="23" t="s">
        <v>108</v>
      </c>
      <c r="AY13" s="23" t="s">
        <v>109</v>
      </c>
      <c r="AZ13" s="23" t="s">
        <v>110</v>
      </c>
      <c r="BA13" s="23" t="s">
        <v>104</v>
      </c>
      <c r="BB13" s="23" t="s">
        <v>208</v>
      </c>
      <c r="BC13" s="23" t="s">
        <v>209</v>
      </c>
      <c r="BD13" s="23" t="s">
        <v>210</v>
      </c>
      <c r="BE13" s="23" t="s">
        <v>211</v>
      </c>
      <c r="BF13" s="23" t="s">
        <v>212</v>
      </c>
      <c r="BG13" s="23" t="s">
        <v>213</v>
      </c>
      <c r="BH13" s="23" t="s">
        <v>214</v>
      </c>
      <c r="BI13" s="23" t="s">
        <v>141</v>
      </c>
      <c r="BJ13" s="23" t="s">
        <v>142</v>
      </c>
      <c r="BK13" s="23" t="s">
        <v>143</v>
      </c>
      <c r="BL13" s="23" t="s">
        <v>144</v>
      </c>
      <c r="BM13" s="23" t="s">
        <v>215</v>
      </c>
      <c r="BN13" s="23" t="s">
        <v>216</v>
      </c>
      <c r="BO13" s="23" t="s">
        <v>217</v>
      </c>
      <c r="BP13" s="23" t="s">
        <v>150</v>
      </c>
      <c r="BQ13" s="23" t="s">
        <v>151</v>
      </c>
      <c r="BR13" s="23" t="s">
        <v>134</v>
      </c>
      <c r="BS13" s="23" t="s">
        <v>135</v>
      </c>
      <c r="BT13" s="23" t="s">
        <v>220</v>
      </c>
      <c r="BU13" s="22" t="s">
        <v>172</v>
      </c>
      <c r="BV13" s="22" t="s">
        <v>330</v>
      </c>
      <c r="BW13" s="22" t="s">
        <v>331</v>
      </c>
      <c r="BX13" s="22" t="s">
        <v>229</v>
      </c>
      <c r="BY13" s="22" t="s">
        <v>51</v>
      </c>
      <c r="BZ13" s="22" t="s">
        <v>0</v>
      </c>
      <c r="CA13" s="22">
        <v>2</v>
      </c>
      <c r="CB13" s="22" t="s">
        <v>72</v>
      </c>
      <c r="CC13" s="22"/>
      <c r="CD13" s="22" t="s">
        <v>1</v>
      </c>
      <c r="CE13" s="22" t="s">
        <v>0</v>
      </c>
      <c r="CF13" s="22" t="s">
        <v>5</v>
      </c>
      <c r="CG13" s="22" t="s">
        <v>222</v>
      </c>
      <c r="CH13" s="22" t="s">
        <v>20</v>
      </c>
      <c r="CI13" s="22" t="s">
        <v>22</v>
      </c>
      <c r="CJ13" s="22" t="s">
        <v>278</v>
      </c>
      <c r="CK13" s="22" t="s">
        <v>259</v>
      </c>
      <c r="CL13" s="22" t="s">
        <v>122</v>
      </c>
    </row>
    <row r="14" spans="1:90" ht="28.65" customHeight="1">
      <c r="A14" s="359" t="s">
        <v>44</v>
      </c>
      <c r="B14" s="22" t="s">
        <v>64</v>
      </c>
      <c r="C14" s="22" t="s">
        <v>0</v>
      </c>
      <c r="D14" s="22">
        <v>1</v>
      </c>
      <c r="E14" s="22" t="s">
        <v>72</v>
      </c>
      <c r="F14" s="22"/>
      <c r="G14" s="22" t="s">
        <v>1</v>
      </c>
      <c r="H14" s="22" t="s">
        <v>0</v>
      </c>
      <c r="I14" s="22" t="s">
        <v>5</v>
      </c>
      <c r="J14" s="22" t="s">
        <v>300</v>
      </c>
      <c r="K14" s="22" t="s">
        <v>172</v>
      </c>
      <c r="L14" s="22" t="s">
        <v>78</v>
      </c>
      <c r="M14" s="22" t="s">
        <v>183</v>
      </c>
      <c r="N14" s="22" t="s">
        <v>229</v>
      </c>
      <c r="O14" s="22" t="s">
        <v>6</v>
      </c>
      <c r="P14" s="22" t="s">
        <v>80</v>
      </c>
      <c r="Q14" s="22" t="s">
        <v>190</v>
      </c>
      <c r="R14" s="22" t="s">
        <v>83</v>
      </c>
      <c r="S14" s="22"/>
      <c r="T14" s="23" t="s">
        <v>292</v>
      </c>
      <c r="U14" s="23" t="s">
        <v>191</v>
      </c>
      <c r="V14" s="23" t="s">
        <v>192</v>
      </c>
      <c r="W14" s="23" t="s">
        <v>193</v>
      </c>
      <c r="X14" s="23" t="s">
        <v>194</v>
      </c>
      <c r="Y14" s="23" t="s">
        <v>195</v>
      </c>
      <c r="Z14" s="23" t="s">
        <v>196</v>
      </c>
      <c r="AA14" s="23" t="s">
        <v>197</v>
      </c>
      <c r="AB14" s="23" t="s">
        <v>90</v>
      </c>
      <c r="AC14" s="23" t="s">
        <v>91</v>
      </c>
      <c r="AD14" s="23" t="s">
        <v>92</v>
      </c>
      <c r="AE14" s="23" t="s">
        <v>93</v>
      </c>
      <c r="AF14" s="23" t="s">
        <v>94</v>
      </c>
      <c r="AG14" s="23" t="s">
        <v>95</v>
      </c>
      <c r="AH14" s="23" t="s">
        <v>100</v>
      </c>
      <c r="AI14" s="23" t="s">
        <v>199</v>
      </c>
      <c r="AJ14" s="23" t="s">
        <v>336</v>
      </c>
      <c r="AK14" s="23" t="s">
        <v>201</v>
      </c>
      <c r="AL14" s="23" t="s">
        <v>202</v>
      </c>
      <c r="AM14" s="23" t="s">
        <v>351</v>
      </c>
      <c r="AN14" s="23" t="s">
        <v>99</v>
      </c>
      <c r="AO14" s="23" t="s">
        <v>203</v>
      </c>
      <c r="AP14" s="23" t="s">
        <v>204</v>
      </c>
      <c r="AQ14" s="23" t="s">
        <v>205</v>
      </c>
      <c r="AR14" s="23" t="s">
        <v>206</v>
      </c>
      <c r="AS14" s="23" t="s">
        <v>194</v>
      </c>
      <c r="AT14" s="23" t="s">
        <v>195</v>
      </c>
      <c r="AU14" s="23" t="s">
        <v>106</v>
      </c>
      <c r="AV14" s="23" t="s">
        <v>207</v>
      </c>
      <c r="AW14" s="23" t="s">
        <v>85</v>
      </c>
      <c r="AX14" s="23" t="s">
        <v>108</v>
      </c>
      <c r="AY14" s="23" t="s">
        <v>109</v>
      </c>
      <c r="AZ14" s="23" t="s">
        <v>110</v>
      </c>
      <c r="BA14" s="23" t="s">
        <v>104</v>
      </c>
      <c r="BB14" s="23" t="s">
        <v>208</v>
      </c>
      <c r="BC14" s="23" t="s">
        <v>209</v>
      </c>
      <c r="BD14" s="23" t="s">
        <v>210</v>
      </c>
      <c r="BE14" s="23" t="s">
        <v>211</v>
      </c>
      <c r="BF14" s="23" t="s">
        <v>212</v>
      </c>
      <c r="BG14" s="23" t="s">
        <v>213</v>
      </c>
      <c r="BH14" s="23" t="s">
        <v>214</v>
      </c>
      <c r="BI14" s="23" t="s">
        <v>141</v>
      </c>
      <c r="BJ14" s="23" t="s">
        <v>142</v>
      </c>
      <c r="BK14" s="23" t="s">
        <v>143</v>
      </c>
      <c r="BL14" s="23" t="s">
        <v>144</v>
      </c>
      <c r="BM14" s="23" t="s">
        <v>215</v>
      </c>
      <c r="BN14" s="23" t="s">
        <v>216</v>
      </c>
      <c r="BO14" s="23" t="s">
        <v>217</v>
      </c>
      <c r="BP14" s="23" t="s">
        <v>150</v>
      </c>
      <c r="BQ14" s="23" t="s">
        <v>151</v>
      </c>
      <c r="BR14" s="23" t="s">
        <v>134</v>
      </c>
      <c r="BS14" s="23" t="s">
        <v>135</v>
      </c>
      <c r="BT14" s="23" t="s">
        <v>220</v>
      </c>
      <c r="BU14" s="22" t="s">
        <v>301</v>
      </c>
      <c r="BV14" s="22"/>
      <c r="BW14" s="22"/>
      <c r="BX14" s="22"/>
      <c r="BY14" s="22"/>
      <c r="BZ14" s="22" t="s">
        <v>0</v>
      </c>
      <c r="CA14" s="22">
        <v>2</v>
      </c>
      <c r="CB14" s="22" t="s">
        <v>72</v>
      </c>
      <c r="CC14" s="22"/>
      <c r="CD14" s="22" t="s">
        <v>1</v>
      </c>
      <c r="CE14" s="22" t="s">
        <v>0</v>
      </c>
      <c r="CF14" s="22" t="s">
        <v>5</v>
      </c>
      <c r="CG14" s="22" t="s">
        <v>222</v>
      </c>
      <c r="CH14" s="22" t="s">
        <v>20</v>
      </c>
      <c r="CI14" s="22" t="s">
        <v>22</v>
      </c>
      <c r="CJ14" s="22" t="s">
        <v>269</v>
      </c>
      <c r="CK14" s="22" t="s">
        <v>259</v>
      </c>
      <c r="CL14" s="22" t="s">
        <v>122</v>
      </c>
    </row>
    <row r="15" spans="1:90" ht="28.65" customHeight="1">
      <c r="A15" s="357"/>
      <c r="B15" s="22" t="s">
        <v>65</v>
      </c>
      <c r="C15" s="22" t="s">
        <v>0</v>
      </c>
      <c r="D15" s="22">
        <v>1</v>
      </c>
      <c r="E15" s="22" t="s">
        <v>72</v>
      </c>
      <c r="F15" s="22"/>
      <c r="G15" s="22" t="s">
        <v>1</v>
      </c>
      <c r="H15" s="22" t="s">
        <v>0</v>
      </c>
      <c r="I15" s="22" t="s">
        <v>5</v>
      </c>
      <c r="J15" s="22" t="s">
        <v>172</v>
      </c>
      <c r="K15" s="22" t="s">
        <v>274</v>
      </c>
      <c r="L15" s="22" t="s">
        <v>78</v>
      </c>
      <c r="M15" s="22" t="s">
        <v>275</v>
      </c>
      <c r="N15" s="22" t="s">
        <v>173</v>
      </c>
      <c r="O15" s="22" t="s">
        <v>6</v>
      </c>
      <c r="P15" s="22" t="s">
        <v>80</v>
      </c>
      <c r="Q15" s="22" t="s">
        <v>190</v>
      </c>
      <c r="R15" s="22" t="s">
        <v>83</v>
      </c>
      <c r="S15" s="22"/>
      <c r="T15" s="23" t="s">
        <v>292</v>
      </c>
      <c r="U15" s="23" t="s">
        <v>191</v>
      </c>
      <c r="V15" s="23" t="s">
        <v>192</v>
      </c>
      <c r="W15" s="23" t="s">
        <v>193</v>
      </c>
      <c r="X15" s="23" t="s">
        <v>194</v>
      </c>
      <c r="Y15" s="23" t="s">
        <v>195</v>
      </c>
      <c r="Z15" s="23" t="s">
        <v>196</v>
      </c>
      <c r="AA15" s="23" t="s">
        <v>197</v>
      </c>
      <c r="AB15" s="23" t="s">
        <v>90</v>
      </c>
      <c r="AC15" s="23" t="s">
        <v>91</v>
      </c>
      <c r="AD15" s="23" t="s">
        <v>92</v>
      </c>
      <c r="AE15" s="23" t="s">
        <v>93</v>
      </c>
      <c r="AF15" s="23" t="s">
        <v>94</v>
      </c>
      <c r="AG15" s="23" t="s">
        <v>95</v>
      </c>
      <c r="AH15" s="23" t="s">
        <v>198</v>
      </c>
      <c r="AI15" s="23" t="s">
        <v>199</v>
      </c>
      <c r="AJ15" s="23" t="s">
        <v>200</v>
      </c>
      <c r="AK15" s="23" t="s">
        <v>201</v>
      </c>
      <c r="AL15" s="23" t="s">
        <v>202</v>
      </c>
      <c r="AM15" s="23" t="s">
        <v>351</v>
      </c>
      <c r="AN15" s="23" t="s">
        <v>99</v>
      </c>
      <c r="AO15" s="23" t="s">
        <v>203</v>
      </c>
      <c r="AP15" s="23" t="s">
        <v>204</v>
      </c>
      <c r="AQ15" s="23" t="s">
        <v>205</v>
      </c>
      <c r="AR15" s="23" t="s">
        <v>206</v>
      </c>
      <c r="AS15" s="23" t="s">
        <v>194</v>
      </c>
      <c r="AT15" s="23" t="s">
        <v>195</v>
      </c>
      <c r="AU15" s="23" t="s">
        <v>106</v>
      </c>
      <c r="AV15" s="23" t="s">
        <v>207</v>
      </c>
      <c r="AW15" s="23" t="s">
        <v>85</v>
      </c>
      <c r="AX15" s="23" t="s">
        <v>108</v>
      </c>
      <c r="AY15" s="23" t="s">
        <v>109</v>
      </c>
      <c r="AZ15" s="23" t="s">
        <v>110</v>
      </c>
      <c r="BA15" s="23" t="s">
        <v>104</v>
      </c>
      <c r="BB15" s="23" t="s">
        <v>208</v>
      </c>
      <c r="BC15" s="23" t="s">
        <v>209</v>
      </c>
      <c r="BD15" s="23" t="s">
        <v>210</v>
      </c>
      <c r="BE15" s="23" t="s">
        <v>211</v>
      </c>
      <c r="BF15" s="23" t="s">
        <v>212</v>
      </c>
      <c r="BG15" s="23" t="s">
        <v>213</v>
      </c>
      <c r="BH15" s="23" t="s">
        <v>214</v>
      </c>
      <c r="BI15" s="23" t="s">
        <v>141</v>
      </c>
      <c r="BJ15" s="23" t="s">
        <v>142</v>
      </c>
      <c r="BK15" s="23" t="s">
        <v>143</v>
      </c>
      <c r="BL15" s="23" t="s">
        <v>144</v>
      </c>
      <c r="BM15" s="23" t="s">
        <v>215</v>
      </c>
      <c r="BN15" s="23" t="s">
        <v>216</v>
      </c>
      <c r="BO15" s="23" t="s">
        <v>217</v>
      </c>
      <c r="BP15" s="23" t="s">
        <v>150</v>
      </c>
      <c r="BQ15" s="23" t="s">
        <v>151</v>
      </c>
      <c r="BR15" s="23" t="s">
        <v>134</v>
      </c>
      <c r="BS15" s="23" t="s">
        <v>135</v>
      </c>
      <c r="BT15" s="23" t="s">
        <v>220</v>
      </c>
      <c r="BU15" s="22" t="s">
        <v>52</v>
      </c>
      <c r="BV15" s="22" t="s">
        <v>53</v>
      </c>
      <c r="BW15" s="22" t="s">
        <v>54</v>
      </c>
      <c r="BX15" s="22" t="s">
        <v>55</v>
      </c>
      <c r="BY15" s="22" t="s">
        <v>221</v>
      </c>
      <c r="BZ15" s="22" t="s">
        <v>0</v>
      </c>
      <c r="CA15" s="22">
        <v>2</v>
      </c>
      <c r="CB15" s="22" t="s">
        <v>72</v>
      </c>
      <c r="CC15" s="22"/>
      <c r="CD15" s="22" t="s">
        <v>1</v>
      </c>
      <c r="CE15" s="22" t="s">
        <v>0</v>
      </c>
      <c r="CF15" s="22" t="s">
        <v>5</v>
      </c>
      <c r="CG15" s="22" t="s">
        <v>222</v>
      </c>
      <c r="CH15" s="22" t="s">
        <v>20</v>
      </c>
      <c r="CI15" s="22" t="s">
        <v>22</v>
      </c>
      <c r="CJ15" s="22" t="s">
        <v>276</v>
      </c>
      <c r="CK15" s="22" t="s">
        <v>259</v>
      </c>
      <c r="CL15" s="22" t="s">
        <v>122</v>
      </c>
    </row>
    <row r="16" spans="1:90" ht="28.65" customHeight="1">
      <c r="A16" s="357"/>
      <c r="B16" s="22" t="s">
        <v>302</v>
      </c>
      <c r="C16" s="22" t="s">
        <v>0</v>
      </c>
      <c r="D16" s="22">
        <v>1</v>
      </c>
      <c r="E16" s="22" t="s">
        <v>72</v>
      </c>
      <c r="F16" s="22"/>
      <c r="G16" s="22" t="s">
        <v>1</v>
      </c>
      <c r="H16" s="22" t="s">
        <v>0</v>
      </c>
      <c r="I16" s="22" t="s">
        <v>5</v>
      </c>
      <c r="J16" s="22" t="s">
        <v>172</v>
      </c>
      <c r="K16" s="22" t="s">
        <v>182</v>
      </c>
      <c r="L16" s="22" t="s">
        <v>78</v>
      </c>
      <c r="M16" s="22" t="s">
        <v>229</v>
      </c>
      <c r="N16" s="22" t="s">
        <v>183</v>
      </c>
      <c r="O16" s="22" t="s">
        <v>6</v>
      </c>
      <c r="P16" s="22" t="s">
        <v>80</v>
      </c>
      <c r="Q16" s="22" t="s">
        <v>190</v>
      </c>
      <c r="R16" s="22" t="s">
        <v>83</v>
      </c>
      <c r="S16" s="22"/>
      <c r="T16" s="23" t="s">
        <v>327</v>
      </c>
      <c r="U16" s="23" t="s">
        <v>191</v>
      </c>
      <c r="V16" s="23" t="s">
        <v>192</v>
      </c>
      <c r="W16" s="23" t="s">
        <v>193</v>
      </c>
      <c r="X16" s="23" t="s">
        <v>194</v>
      </c>
      <c r="Y16" s="23" t="s">
        <v>195</v>
      </c>
      <c r="Z16" s="23" t="s">
        <v>196</v>
      </c>
      <c r="AA16" s="23" t="s">
        <v>197</v>
      </c>
      <c r="AB16" s="23" t="s">
        <v>90</v>
      </c>
      <c r="AC16" s="23" t="s">
        <v>91</v>
      </c>
      <c r="AD16" s="23" t="s">
        <v>92</v>
      </c>
      <c r="AE16" s="23" t="s">
        <v>93</v>
      </c>
      <c r="AF16" s="23" t="s">
        <v>94</v>
      </c>
      <c r="AG16" s="23" t="s">
        <v>95</v>
      </c>
      <c r="AH16" s="23" t="s">
        <v>325</v>
      </c>
      <c r="AI16" s="23" t="s">
        <v>199</v>
      </c>
      <c r="AJ16" s="23" t="s">
        <v>200</v>
      </c>
      <c r="AK16" s="23" t="s">
        <v>201</v>
      </c>
      <c r="AL16" s="23" t="s">
        <v>202</v>
      </c>
      <c r="AM16" s="23" t="s">
        <v>351</v>
      </c>
      <c r="AN16" s="23" t="s">
        <v>99</v>
      </c>
      <c r="AO16" s="23" t="s">
        <v>203</v>
      </c>
      <c r="AP16" s="23" t="s">
        <v>204</v>
      </c>
      <c r="AQ16" s="23" t="s">
        <v>205</v>
      </c>
      <c r="AR16" s="23" t="s">
        <v>206</v>
      </c>
      <c r="AS16" s="23" t="s">
        <v>194</v>
      </c>
      <c r="AT16" s="23" t="s">
        <v>195</v>
      </c>
      <c r="AU16" s="23" t="s">
        <v>106</v>
      </c>
      <c r="AV16" s="23" t="s">
        <v>207</v>
      </c>
      <c r="AW16" s="23" t="s">
        <v>85</v>
      </c>
      <c r="AX16" s="23" t="s">
        <v>108</v>
      </c>
      <c r="AY16" s="23" t="s">
        <v>109</v>
      </c>
      <c r="AZ16" s="23" t="s">
        <v>110</v>
      </c>
      <c r="BA16" s="23" t="s">
        <v>104</v>
      </c>
      <c r="BB16" s="23" t="s">
        <v>208</v>
      </c>
      <c r="BC16" s="23" t="s">
        <v>209</v>
      </c>
      <c r="BD16" s="23" t="s">
        <v>210</v>
      </c>
      <c r="BE16" s="23" t="s">
        <v>211</v>
      </c>
      <c r="BF16" s="23" t="s">
        <v>212</v>
      </c>
      <c r="BG16" s="23" t="s">
        <v>213</v>
      </c>
      <c r="BH16" s="23" t="s">
        <v>214</v>
      </c>
      <c r="BI16" s="23" t="s">
        <v>141</v>
      </c>
      <c r="BJ16" s="23" t="s">
        <v>142</v>
      </c>
      <c r="BK16" s="23" t="s">
        <v>143</v>
      </c>
      <c r="BL16" s="23" t="s">
        <v>144</v>
      </c>
      <c r="BM16" s="23" t="s">
        <v>215</v>
      </c>
      <c r="BN16" s="23" t="s">
        <v>216</v>
      </c>
      <c r="BO16" s="23" t="s">
        <v>217</v>
      </c>
      <c r="BP16" s="23" t="s">
        <v>150</v>
      </c>
      <c r="BQ16" s="23" t="s">
        <v>151</v>
      </c>
      <c r="BR16" s="23" t="s">
        <v>134</v>
      </c>
      <c r="BS16" s="23" t="s">
        <v>135</v>
      </c>
      <c r="BT16" s="23" t="s">
        <v>220</v>
      </c>
      <c r="BU16" s="22" t="s">
        <v>52</v>
      </c>
      <c r="BV16" s="22" t="s">
        <v>53</v>
      </c>
      <c r="BW16" s="22" t="s">
        <v>54</v>
      </c>
      <c r="BX16" s="22" t="s">
        <v>55</v>
      </c>
      <c r="BY16" s="22" t="s">
        <v>337</v>
      </c>
      <c r="BZ16" s="22" t="s">
        <v>0</v>
      </c>
      <c r="CA16" s="22">
        <v>2</v>
      </c>
      <c r="CB16" s="22" t="s">
        <v>72</v>
      </c>
      <c r="CC16" s="22"/>
      <c r="CD16" s="22" t="s">
        <v>1</v>
      </c>
      <c r="CE16" s="22" t="s">
        <v>0</v>
      </c>
      <c r="CF16" s="22" t="s">
        <v>5</v>
      </c>
      <c r="CG16" s="22" t="s">
        <v>222</v>
      </c>
      <c r="CH16" s="22" t="s">
        <v>20</v>
      </c>
      <c r="CI16" s="22" t="s">
        <v>22</v>
      </c>
      <c r="CJ16" s="22" t="s">
        <v>277</v>
      </c>
      <c r="CK16" s="22" t="s">
        <v>259</v>
      </c>
      <c r="CL16" s="22" t="s">
        <v>122</v>
      </c>
    </row>
    <row r="17" spans="1:90" ht="28.65" customHeight="1">
      <c r="A17" s="357"/>
      <c r="B17" s="22" t="s">
        <v>303</v>
      </c>
      <c r="C17" s="22" t="s">
        <v>0</v>
      </c>
      <c r="D17" s="22">
        <v>1</v>
      </c>
      <c r="E17" s="22" t="s">
        <v>72</v>
      </c>
      <c r="F17" s="22"/>
      <c r="G17" s="22" t="s">
        <v>1</v>
      </c>
      <c r="H17" s="22" t="s">
        <v>0</v>
      </c>
      <c r="I17" s="22" t="s">
        <v>5</v>
      </c>
      <c r="J17" s="22" t="s">
        <v>172</v>
      </c>
      <c r="K17" s="22" t="s">
        <v>304</v>
      </c>
      <c r="L17" s="22" t="s">
        <v>78</v>
      </c>
      <c r="M17" s="22" t="s">
        <v>229</v>
      </c>
      <c r="N17" s="22" t="s">
        <v>357</v>
      </c>
      <c r="O17" s="22" t="s">
        <v>6</v>
      </c>
      <c r="P17" s="22" t="s">
        <v>80</v>
      </c>
      <c r="Q17" s="22" t="s">
        <v>190</v>
      </c>
      <c r="R17" s="22" t="s">
        <v>83</v>
      </c>
      <c r="S17" s="22"/>
      <c r="T17" s="23" t="s">
        <v>292</v>
      </c>
      <c r="U17" s="23" t="s">
        <v>191</v>
      </c>
      <c r="V17" s="23" t="s">
        <v>192</v>
      </c>
      <c r="W17" s="23" t="s">
        <v>193</v>
      </c>
      <c r="X17" s="23" t="s">
        <v>194</v>
      </c>
      <c r="Y17" s="23" t="s">
        <v>195</v>
      </c>
      <c r="Z17" s="23" t="s">
        <v>196</v>
      </c>
      <c r="AA17" s="23" t="s">
        <v>197</v>
      </c>
      <c r="AB17" s="23" t="s">
        <v>90</v>
      </c>
      <c r="AC17" s="23" t="s">
        <v>91</v>
      </c>
      <c r="AD17" s="23" t="s">
        <v>92</v>
      </c>
      <c r="AE17" s="23" t="s">
        <v>93</v>
      </c>
      <c r="AF17" s="23" t="s">
        <v>94</v>
      </c>
      <c r="AG17" s="23" t="s">
        <v>95</v>
      </c>
      <c r="AH17" s="23" t="s">
        <v>198</v>
      </c>
      <c r="AI17" s="23" t="s">
        <v>199</v>
      </c>
      <c r="AJ17" s="23" t="s">
        <v>200</v>
      </c>
      <c r="AK17" s="23" t="s">
        <v>201</v>
      </c>
      <c r="AL17" s="23" t="s">
        <v>202</v>
      </c>
      <c r="AM17" s="23" t="s">
        <v>358</v>
      </c>
      <c r="AN17" s="23" t="s">
        <v>99</v>
      </c>
      <c r="AO17" s="23" t="s">
        <v>203</v>
      </c>
      <c r="AP17" s="23" t="s">
        <v>204</v>
      </c>
      <c r="AQ17" s="23" t="s">
        <v>205</v>
      </c>
      <c r="AR17" s="23" t="s">
        <v>206</v>
      </c>
      <c r="AS17" s="23" t="s">
        <v>194</v>
      </c>
      <c r="AT17" s="23" t="s">
        <v>195</v>
      </c>
      <c r="AU17" s="23" t="s">
        <v>106</v>
      </c>
      <c r="AV17" s="23" t="s">
        <v>207</v>
      </c>
      <c r="AW17" s="23" t="s">
        <v>85</v>
      </c>
      <c r="AX17" s="23" t="s">
        <v>108</v>
      </c>
      <c r="AY17" s="23" t="s">
        <v>109</v>
      </c>
      <c r="AZ17" s="23" t="s">
        <v>110</v>
      </c>
      <c r="BA17" s="23" t="s">
        <v>104</v>
      </c>
      <c r="BB17" s="23" t="s">
        <v>208</v>
      </c>
      <c r="BC17" s="23" t="s">
        <v>209</v>
      </c>
      <c r="BD17" s="23" t="s">
        <v>210</v>
      </c>
      <c r="BE17" s="23" t="s">
        <v>211</v>
      </c>
      <c r="BF17" s="23" t="s">
        <v>212</v>
      </c>
      <c r="BG17" s="23" t="s">
        <v>213</v>
      </c>
      <c r="BH17" s="23" t="s">
        <v>214</v>
      </c>
      <c r="BI17" s="23" t="s">
        <v>141</v>
      </c>
      <c r="BJ17" s="23" t="s">
        <v>142</v>
      </c>
      <c r="BK17" s="23" t="s">
        <v>143</v>
      </c>
      <c r="BL17" s="23" t="s">
        <v>144</v>
      </c>
      <c r="BM17" s="23" t="s">
        <v>215</v>
      </c>
      <c r="BN17" s="23" t="s">
        <v>216</v>
      </c>
      <c r="BO17" s="23" t="s">
        <v>217</v>
      </c>
      <c r="BP17" s="23" t="s">
        <v>150</v>
      </c>
      <c r="BQ17" s="23" t="s">
        <v>151</v>
      </c>
      <c r="BR17" s="23" t="s">
        <v>134</v>
      </c>
      <c r="BS17" s="23" t="s">
        <v>135</v>
      </c>
      <c r="BT17" s="23" t="s">
        <v>220</v>
      </c>
      <c r="BU17" s="22" t="s">
        <v>359</v>
      </c>
      <c r="BV17" s="22" t="s">
        <v>360</v>
      </c>
      <c r="BW17" s="22"/>
      <c r="BX17" s="22"/>
      <c r="BY17" s="22"/>
      <c r="BZ17" s="22" t="s">
        <v>0</v>
      </c>
      <c r="CA17" s="22">
        <v>2</v>
      </c>
      <c r="CB17" s="22" t="s">
        <v>72</v>
      </c>
      <c r="CC17" s="22"/>
      <c r="CD17" s="22" t="s">
        <v>1</v>
      </c>
      <c r="CE17" s="22" t="s">
        <v>0</v>
      </c>
      <c r="CF17" s="22" t="s">
        <v>5</v>
      </c>
      <c r="CG17" s="22" t="s">
        <v>222</v>
      </c>
      <c r="CH17" s="22" t="s">
        <v>20</v>
      </c>
      <c r="CI17" s="22" t="s">
        <v>22</v>
      </c>
      <c r="CJ17" s="22" t="s">
        <v>270</v>
      </c>
      <c r="CK17" s="22" t="s">
        <v>259</v>
      </c>
      <c r="CL17" s="22" t="s">
        <v>122</v>
      </c>
    </row>
    <row r="18" spans="1:90" ht="28.65" customHeight="1">
      <c r="A18" s="357"/>
      <c r="B18" s="22" t="s">
        <v>66</v>
      </c>
      <c r="C18" s="22" t="s">
        <v>0</v>
      </c>
      <c r="D18" s="22">
        <v>1</v>
      </c>
      <c r="E18" s="22" t="s">
        <v>72</v>
      </c>
      <c r="F18" s="22"/>
      <c r="G18" s="22" t="s">
        <v>1</v>
      </c>
      <c r="H18" s="22" t="s">
        <v>0</v>
      </c>
      <c r="I18" s="22" t="s">
        <v>5</v>
      </c>
      <c r="J18" s="22" t="s">
        <v>48</v>
      </c>
      <c r="K18" s="22" t="s">
        <v>49</v>
      </c>
      <c r="L18" s="22" t="s">
        <v>78</v>
      </c>
      <c r="M18" s="22" t="s">
        <v>50</v>
      </c>
      <c r="N18" s="22" t="s">
        <v>51</v>
      </c>
      <c r="O18" s="22" t="s">
        <v>6</v>
      </c>
      <c r="P18" s="22" t="s">
        <v>80</v>
      </c>
      <c r="Q18" s="22" t="s">
        <v>82</v>
      </c>
      <c r="R18" s="22" t="s">
        <v>83</v>
      </c>
      <c r="S18" s="22"/>
      <c r="T18" s="23" t="s">
        <v>340</v>
      </c>
      <c r="U18" s="23" t="s">
        <v>88</v>
      </c>
      <c r="V18" s="23" t="s">
        <v>170</v>
      </c>
      <c r="W18" s="23" t="s">
        <v>155</v>
      </c>
      <c r="X18" s="23" t="s">
        <v>138</v>
      </c>
      <c r="Y18" s="23" t="s">
        <v>118</v>
      </c>
      <c r="Z18" s="23" t="s">
        <v>158</v>
      </c>
      <c r="AA18" s="23" t="s">
        <v>159</v>
      </c>
      <c r="AB18" s="23" t="s">
        <v>90</v>
      </c>
      <c r="AC18" s="23" t="s">
        <v>91</v>
      </c>
      <c r="AD18" s="23" t="s">
        <v>92</v>
      </c>
      <c r="AE18" s="23" t="s">
        <v>93</v>
      </c>
      <c r="AF18" s="23" t="s">
        <v>94</v>
      </c>
      <c r="AG18" s="23" t="s">
        <v>95</v>
      </c>
      <c r="AH18" s="23" t="s">
        <v>160</v>
      </c>
      <c r="AI18" s="23" t="s">
        <v>161</v>
      </c>
      <c r="AJ18" s="23" t="s">
        <v>96</v>
      </c>
      <c r="AK18" s="23" t="s">
        <v>33</v>
      </c>
      <c r="AL18" s="23" t="s">
        <v>98</v>
      </c>
      <c r="AM18" s="23" t="s">
        <v>351</v>
      </c>
      <c r="AN18" s="23" t="s">
        <v>99</v>
      </c>
      <c r="AO18" s="23" t="s">
        <v>101</v>
      </c>
      <c r="AP18" s="23" t="s">
        <v>102</v>
      </c>
      <c r="AQ18" s="23" t="s">
        <v>103</v>
      </c>
      <c r="AR18" s="23" t="s">
        <v>29</v>
      </c>
      <c r="AS18" s="23" t="s">
        <v>138</v>
      </c>
      <c r="AT18" s="23" t="s">
        <v>118</v>
      </c>
      <c r="AU18" s="23" t="s">
        <v>106</v>
      </c>
      <c r="AV18" s="23" t="s">
        <v>107</v>
      </c>
      <c r="AW18" s="23" t="s">
        <v>85</v>
      </c>
      <c r="AX18" s="23" t="s">
        <v>108</v>
      </c>
      <c r="AY18" s="23" t="s">
        <v>109</v>
      </c>
      <c r="AZ18" s="23" t="s">
        <v>110</v>
      </c>
      <c r="BA18" s="23" t="s">
        <v>104</v>
      </c>
      <c r="BB18" s="23" t="s">
        <v>34</v>
      </c>
      <c r="BC18" s="23" t="s">
        <v>112</v>
      </c>
      <c r="BD18" s="23" t="s">
        <v>113</v>
      </c>
      <c r="BE18" s="23" t="s">
        <v>114</v>
      </c>
      <c r="BF18" s="23" t="s">
        <v>115</v>
      </c>
      <c r="BG18" s="23" t="s">
        <v>139</v>
      </c>
      <c r="BH18" s="23" t="s">
        <v>19</v>
      </c>
      <c r="BI18" s="23" t="s">
        <v>141</v>
      </c>
      <c r="BJ18" s="23" t="s">
        <v>142</v>
      </c>
      <c r="BK18" s="23" t="s">
        <v>143</v>
      </c>
      <c r="BL18" s="23" t="s">
        <v>144</v>
      </c>
      <c r="BM18" s="23" t="s">
        <v>31</v>
      </c>
      <c r="BN18" s="23" t="s">
        <v>146</v>
      </c>
      <c r="BO18" s="23" t="s">
        <v>147</v>
      </c>
      <c r="BP18" s="23" t="s">
        <v>150</v>
      </c>
      <c r="BQ18" s="23" t="s">
        <v>151</v>
      </c>
      <c r="BR18" s="23" t="s">
        <v>134</v>
      </c>
      <c r="BS18" s="23" t="s">
        <v>135</v>
      </c>
      <c r="BT18" s="23" t="s">
        <v>149</v>
      </c>
      <c r="BU18" s="22" t="s">
        <v>52</v>
      </c>
      <c r="BV18" s="22" t="s">
        <v>53</v>
      </c>
      <c r="BW18" s="22" t="s">
        <v>54</v>
      </c>
      <c r="BX18" s="22" t="s">
        <v>55</v>
      </c>
      <c r="BY18" s="22" t="s">
        <v>116</v>
      </c>
      <c r="BZ18" s="22" t="s">
        <v>0</v>
      </c>
      <c r="CA18" s="22">
        <v>2</v>
      </c>
      <c r="CB18" s="22" t="s">
        <v>72</v>
      </c>
      <c r="CC18" s="22"/>
      <c r="CD18" s="22" t="s">
        <v>1</v>
      </c>
      <c r="CE18" s="22" t="s">
        <v>0</v>
      </c>
      <c r="CF18" s="22" t="s">
        <v>5</v>
      </c>
      <c r="CG18" s="22" t="s">
        <v>125</v>
      </c>
      <c r="CH18" s="22" t="s">
        <v>20</v>
      </c>
      <c r="CI18" s="22" t="s">
        <v>22</v>
      </c>
      <c r="CJ18" s="22" t="s">
        <v>271</v>
      </c>
      <c r="CK18" s="22" t="s">
        <v>131</v>
      </c>
      <c r="CL18" s="22" t="s">
        <v>122</v>
      </c>
    </row>
    <row r="19" spans="1:90" ht="28.65" customHeight="1">
      <c r="A19" s="358"/>
      <c r="B19" s="22" t="s">
        <v>305</v>
      </c>
      <c r="C19" s="22" t="s">
        <v>306</v>
      </c>
      <c r="D19" s="22">
        <v>1</v>
      </c>
      <c r="E19" s="22" t="s">
        <v>307</v>
      </c>
      <c r="F19" s="22"/>
      <c r="G19" s="22" t="s">
        <v>308</v>
      </c>
      <c r="H19" s="22" t="s">
        <v>306</v>
      </c>
      <c r="I19" s="22" t="s">
        <v>309</v>
      </c>
      <c r="J19" s="22" t="s">
        <v>310</v>
      </c>
      <c r="K19" s="22" t="s">
        <v>311</v>
      </c>
      <c r="L19" s="22" t="s">
        <v>312</v>
      </c>
      <c r="M19" s="22" t="s">
        <v>313</v>
      </c>
      <c r="N19" s="22" t="s">
        <v>314</v>
      </c>
      <c r="O19" s="22" t="s">
        <v>315</v>
      </c>
      <c r="P19" s="22" t="s">
        <v>80</v>
      </c>
      <c r="Q19" s="22" t="s">
        <v>190</v>
      </c>
      <c r="R19" s="22" t="s">
        <v>83</v>
      </c>
      <c r="S19" s="22"/>
      <c r="T19" s="23" t="s">
        <v>292</v>
      </c>
      <c r="U19" s="23" t="s">
        <v>191</v>
      </c>
      <c r="V19" s="23" t="s">
        <v>192</v>
      </c>
      <c r="W19" s="23" t="s">
        <v>193</v>
      </c>
      <c r="X19" s="23" t="s">
        <v>194</v>
      </c>
      <c r="Y19" s="23" t="s">
        <v>195</v>
      </c>
      <c r="Z19" s="23" t="s">
        <v>196</v>
      </c>
      <c r="AA19" s="23" t="s">
        <v>197</v>
      </c>
      <c r="AB19" s="23" t="s">
        <v>90</v>
      </c>
      <c r="AC19" s="23" t="s">
        <v>91</v>
      </c>
      <c r="AD19" s="23" t="s">
        <v>92</v>
      </c>
      <c r="AE19" s="23" t="s">
        <v>93</v>
      </c>
      <c r="AF19" s="23" t="s">
        <v>94</v>
      </c>
      <c r="AG19" s="23" t="s">
        <v>95</v>
      </c>
      <c r="AH19" s="23" t="s">
        <v>198</v>
      </c>
      <c r="AI19" s="23" t="s">
        <v>199</v>
      </c>
      <c r="AJ19" s="23" t="s">
        <v>200</v>
      </c>
      <c r="AK19" s="23" t="s">
        <v>201</v>
      </c>
      <c r="AL19" s="23" t="s">
        <v>202</v>
      </c>
      <c r="AM19" s="23" t="s">
        <v>353</v>
      </c>
      <c r="AN19" s="23" t="s">
        <v>99</v>
      </c>
      <c r="AO19" s="23" t="s">
        <v>203</v>
      </c>
      <c r="AP19" s="23" t="s">
        <v>204</v>
      </c>
      <c r="AQ19" s="23" t="s">
        <v>205</v>
      </c>
      <c r="AR19" s="23" t="s">
        <v>206</v>
      </c>
      <c r="AS19" s="23" t="s">
        <v>194</v>
      </c>
      <c r="AT19" s="23" t="s">
        <v>195</v>
      </c>
      <c r="AU19" s="23" t="s">
        <v>106</v>
      </c>
      <c r="AV19" s="23" t="s">
        <v>207</v>
      </c>
      <c r="AW19" s="23" t="s">
        <v>85</v>
      </c>
      <c r="AX19" s="23" t="s">
        <v>108</v>
      </c>
      <c r="AY19" s="23" t="s">
        <v>109</v>
      </c>
      <c r="AZ19" s="23" t="s">
        <v>110</v>
      </c>
      <c r="BA19" s="23" t="s">
        <v>104</v>
      </c>
      <c r="BB19" s="23" t="s">
        <v>208</v>
      </c>
      <c r="BC19" s="23" t="s">
        <v>209</v>
      </c>
      <c r="BD19" s="23" t="s">
        <v>210</v>
      </c>
      <c r="BE19" s="23" t="s">
        <v>211</v>
      </c>
      <c r="BF19" s="23" t="s">
        <v>212</v>
      </c>
      <c r="BG19" s="23" t="s">
        <v>213</v>
      </c>
      <c r="BH19" s="23" t="s">
        <v>214</v>
      </c>
      <c r="BI19" s="23" t="s">
        <v>141</v>
      </c>
      <c r="BJ19" s="23" t="s">
        <v>142</v>
      </c>
      <c r="BK19" s="23" t="s">
        <v>143</v>
      </c>
      <c r="BL19" s="23" t="s">
        <v>144</v>
      </c>
      <c r="BM19" s="23" t="s">
        <v>215</v>
      </c>
      <c r="BN19" s="23" t="s">
        <v>216</v>
      </c>
      <c r="BO19" s="23" t="s">
        <v>217</v>
      </c>
      <c r="BP19" s="23" t="s">
        <v>316</v>
      </c>
      <c r="BQ19" s="23" t="s">
        <v>317</v>
      </c>
      <c r="BR19" s="23" t="s">
        <v>134</v>
      </c>
      <c r="BS19" s="23" t="s">
        <v>135</v>
      </c>
      <c r="BT19" s="23" t="s">
        <v>220</v>
      </c>
      <c r="BU19" s="22" t="s">
        <v>52</v>
      </c>
      <c r="BV19" s="22" t="s">
        <v>53</v>
      </c>
      <c r="BW19" s="22" t="s">
        <v>54</v>
      </c>
      <c r="BX19" s="22" t="s">
        <v>55</v>
      </c>
      <c r="BY19" s="22" t="s">
        <v>221</v>
      </c>
      <c r="BZ19" s="22" t="s">
        <v>306</v>
      </c>
      <c r="CA19" s="22">
        <v>2</v>
      </c>
      <c r="CB19" s="22" t="s">
        <v>307</v>
      </c>
      <c r="CC19" s="22"/>
      <c r="CD19" s="22" t="s">
        <v>308</v>
      </c>
      <c r="CE19" s="22" t="s">
        <v>306</v>
      </c>
      <c r="CF19" s="22" t="s">
        <v>309</v>
      </c>
      <c r="CG19" s="22" t="s">
        <v>222</v>
      </c>
      <c r="CH19" s="22" t="s">
        <v>318</v>
      </c>
      <c r="CI19" s="22" t="s">
        <v>319</v>
      </c>
      <c r="CJ19" s="22" t="s">
        <v>320</v>
      </c>
      <c r="CK19" s="22" t="s">
        <v>259</v>
      </c>
      <c r="CL19" s="22" t="s">
        <v>122</v>
      </c>
    </row>
    <row r="20" spans="1:90" ht="28.65" customHeight="1">
      <c r="A20" s="359" t="s">
        <v>45</v>
      </c>
      <c r="B20" s="22" t="s">
        <v>341</v>
      </c>
      <c r="C20" s="22" t="s">
        <v>231</v>
      </c>
      <c r="D20" s="22">
        <v>1</v>
      </c>
      <c r="E20" s="22" t="s">
        <v>232</v>
      </c>
      <c r="F20" s="22" t="s">
        <v>233</v>
      </c>
      <c r="G20" s="22" t="s">
        <v>1</v>
      </c>
      <c r="H20" s="22" t="s">
        <v>0</v>
      </c>
      <c r="I20" s="22" t="s">
        <v>5</v>
      </c>
      <c r="J20" s="22" t="s">
        <v>172</v>
      </c>
      <c r="K20" s="22" t="s">
        <v>234</v>
      </c>
      <c r="L20" s="22" t="s">
        <v>235</v>
      </c>
      <c r="M20" s="22" t="s">
        <v>236</v>
      </c>
      <c r="N20" s="22" t="s">
        <v>173</v>
      </c>
      <c r="O20" s="22" t="s">
        <v>237</v>
      </c>
      <c r="P20" s="22" t="s">
        <v>80</v>
      </c>
      <c r="Q20" s="22" t="s">
        <v>190</v>
      </c>
      <c r="R20" s="22" t="s">
        <v>83</v>
      </c>
      <c r="S20" s="22"/>
      <c r="T20" s="23" t="s">
        <v>327</v>
      </c>
      <c r="U20" s="23" t="s">
        <v>191</v>
      </c>
      <c r="V20" s="23" t="s">
        <v>192</v>
      </c>
      <c r="W20" s="23" t="s">
        <v>193</v>
      </c>
      <c r="X20" s="23" t="s">
        <v>194</v>
      </c>
      <c r="Y20" s="23" t="s">
        <v>195</v>
      </c>
      <c r="Z20" s="23" t="s">
        <v>196</v>
      </c>
      <c r="AA20" s="23" t="s">
        <v>197</v>
      </c>
      <c r="AB20" s="23" t="s">
        <v>90</v>
      </c>
      <c r="AC20" s="23" t="s">
        <v>91</v>
      </c>
      <c r="AD20" s="23" t="s">
        <v>92</v>
      </c>
      <c r="AE20" s="23" t="s">
        <v>93</v>
      </c>
      <c r="AF20" s="23" t="s">
        <v>94</v>
      </c>
      <c r="AG20" s="23" t="s">
        <v>95</v>
      </c>
      <c r="AH20" s="23" t="s">
        <v>325</v>
      </c>
      <c r="AI20" s="23" t="s">
        <v>199</v>
      </c>
      <c r="AJ20" s="23" t="s">
        <v>200</v>
      </c>
      <c r="AK20" s="23" t="s">
        <v>201</v>
      </c>
      <c r="AL20" s="23" t="s">
        <v>202</v>
      </c>
      <c r="AM20" s="23" t="s">
        <v>351</v>
      </c>
      <c r="AN20" s="23" t="s">
        <v>99</v>
      </c>
      <c r="AO20" s="23" t="s">
        <v>203</v>
      </c>
      <c r="AP20" s="23" t="s">
        <v>204</v>
      </c>
      <c r="AQ20" s="23" t="s">
        <v>205</v>
      </c>
      <c r="AR20" s="23" t="s">
        <v>206</v>
      </c>
      <c r="AS20" s="23" t="s">
        <v>194</v>
      </c>
      <c r="AT20" s="23" t="s">
        <v>195</v>
      </c>
      <c r="AU20" s="23" t="s">
        <v>106</v>
      </c>
      <c r="AV20" s="23" t="s">
        <v>207</v>
      </c>
      <c r="AW20" s="23" t="s">
        <v>85</v>
      </c>
      <c r="AX20" s="23" t="s">
        <v>108</v>
      </c>
      <c r="AY20" s="23" t="s">
        <v>109</v>
      </c>
      <c r="AZ20" s="23" t="s">
        <v>110</v>
      </c>
      <c r="BA20" s="23" t="s">
        <v>104</v>
      </c>
      <c r="BB20" s="23" t="s">
        <v>238</v>
      </c>
      <c r="BC20" s="23" t="s">
        <v>209</v>
      </c>
      <c r="BD20" s="23" t="s">
        <v>210</v>
      </c>
      <c r="BE20" s="23" t="s">
        <v>211</v>
      </c>
      <c r="BF20" s="23" t="s">
        <v>212</v>
      </c>
      <c r="BG20" s="23" t="s">
        <v>213</v>
      </c>
      <c r="BH20" s="23" t="s">
        <v>214</v>
      </c>
      <c r="BI20" s="23" t="s">
        <v>141</v>
      </c>
      <c r="BJ20" s="23" t="s">
        <v>142</v>
      </c>
      <c r="BK20" s="23" t="s">
        <v>143</v>
      </c>
      <c r="BL20" s="23" t="s">
        <v>144</v>
      </c>
      <c r="BM20" s="23" t="s">
        <v>215</v>
      </c>
      <c r="BN20" s="23" t="s">
        <v>216</v>
      </c>
      <c r="BO20" s="23" t="s">
        <v>217</v>
      </c>
      <c r="BP20" s="23" t="s">
        <v>150</v>
      </c>
      <c r="BQ20" s="23" t="s">
        <v>151</v>
      </c>
      <c r="BR20" s="23" t="s">
        <v>134</v>
      </c>
      <c r="BS20" s="23" t="s">
        <v>135</v>
      </c>
      <c r="BT20" s="23" t="s">
        <v>220</v>
      </c>
      <c r="BU20" s="22" t="s">
        <v>172</v>
      </c>
      <c r="BV20" s="22" t="s">
        <v>234</v>
      </c>
      <c r="BW20" s="22" t="s">
        <v>235</v>
      </c>
      <c r="BX20" s="22" t="s">
        <v>236</v>
      </c>
      <c r="BY20" s="22" t="s">
        <v>173</v>
      </c>
      <c r="BZ20" s="22" t="s">
        <v>231</v>
      </c>
      <c r="CA20" s="22">
        <v>2</v>
      </c>
      <c r="CB20" s="22" t="s">
        <v>5</v>
      </c>
      <c r="CC20" s="22"/>
      <c r="CD20" s="22" t="s">
        <v>1</v>
      </c>
      <c r="CE20" s="22" t="s">
        <v>0</v>
      </c>
      <c r="CF20" s="22" t="s">
        <v>5</v>
      </c>
      <c r="CG20" s="22" t="s">
        <v>222</v>
      </c>
      <c r="CH20" s="22" t="s">
        <v>20</v>
      </c>
      <c r="CI20" s="22" t="s">
        <v>22</v>
      </c>
      <c r="CJ20" s="22" t="s">
        <v>239</v>
      </c>
      <c r="CK20" s="22" t="s">
        <v>259</v>
      </c>
      <c r="CL20" s="22" t="s">
        <v>122</v>
      </c>
    </row>
    <row r="21" spans="1:90" ht="28.65" customHeight="1">
      <c r="A21" s="357"/>
      <c r="B21" s="22" t="s">
        <v>67</v>
      </c>
      <c r="C21" s="22" t="s">
        <v>231</v>
      </c>
      <c r="D21" s="22">
        <v>1</v>
      </c>
      <c r="E21" s="22" t="s">
        <v>5</v>
      </c>
      <c r="F21" s="22"/>
      <c r="G21" s="22" t="s">
        <v>1</v>
      </c>
      <c r="H21" s="22" t="s">
        <v>0</v>
      </c>
      <c r="I21" s="22" t="s">
        <v>5</v>
      </c>
      <c r="J21" s="22" t="s">
        <v>321</v>
      </c>
      <c r="K21" s="22" t="s">
        <v>172</v>
      </c>
      <c r="L21" s="22" t="s">
        <v>182</v>
      </c>
      <c r="M21" s="22" t="s">
        <v>78</v>
      </c>
      <c r="N21" s="22" t="s">
        <v>183</v>
      </c>
      <c r="O21" s="22" t="s">
        <v>6</v>
      </c>
      <c r="P21" s="22" t="s">
        <v>80</v>
      </c>
      <c r="Q21" s="22" t="s">
        <v>190</v>
      </c>
      <c r="R21" s="22" t="s">
        <v>83</v>
      </c>
      <c r="S21" s="22"/>
      <c r="T21" s="23" t="s">
        <v>292</v>
      </c>
      <c r="U21" s="23" t="s">
        <v>191</v>
      </c>
      <c r="V21" s="23" t="s">
        <v>192</v>
      </c>
      <c r="W21" s="23" t="s">
        <v>193</v>
      </c>
      <c r="X21" s="23" t="s">
        <v>194</v>
      </c>
      <c r="Y21" s="23" t="s">
        <v>195</v>
      </c>
      <c r="Z21" s="23" t="s">
        <v>196</v>
      </c>
      <c r="AA21" s="23" t="s">
        <v>197</v>
      </c>
      <c r="AB21" s="23" t="s">
        <v>90</v>
      </c>
      <c r="AC21" s="23" t="s">
        <v>91</v>
      </c>
      <c r="AD21" s="23" t="s">
        <v>92</v>
      </c>
      <c r="AE21" s="23" t="s">
        <v>93</v>
      </c>
      <c r="AF21" s="23" t="s">
        <v>94</v>
      </c>
      <c r="AG21" s="23" t="s">
        <v>95</v>
      </c>
      <c r="AH21" s="23" t="s">
        <v>198</v>
      </c>
      <c r="AI21" s="23" t="s">
        <v>199</v>
      </c>
      <c r="AJ21" s="23" t="s">
        <v>200</v>
      </c>
      <c r="AK21" s="23" t="s">
        <v>201</v>
      </c>
      <c r="AL21" s="23" t="s">
        <v>202</v>
      </c>
      <c r="AM21" s="23" t="s">
        <v>351</v>
      </c>
      <c r="AN21" s="23" t="s">
        <v>99</v>
      </c>
      <c r="AO21" s="23" t="s">
        <v>203</v>
      </c>
      <c r="AP21" s="23" t="s">
        <v>204</v>
      </c>
      <c r="AQ21" s="23" t="s">
        <v>205</v>
      </c>
      <c r="AR21" s="23" t="s">
        <v>206</v>
      </c>
      <c r="AS21" s="23" t="s">
        <v>194</v>
      </c>
      <c r="AT21" s="23" t="s">
        <v>195</v>
      </c>
      <c r="AU21" s="23" t="s">
        <v>106</v>
      </c>
      <c r="AV21" s="23" t="s">
        <v>207</v>
      </c>
      <c r="AW21" s="23" t="s">
        <v>85</v>
      </c>
      <c r="AX21" s="23" t="s">
        <v>108</v>
      </c>
      <c r="AY21" s="23" t="s">
        <v>109</v>
      </c>
      <c r="AZ21" s="23" t="s">
        <v>110</v>
      </c>
      <c r="BA21" s="23" t="s">
        <v>104</v>
      </c>
      <c r="BB21" s="23" t="s">
        <v>208</v>
      </c>
      <c r="BC21" s="23" t="s">
        <v>209</v>
      </c>
      <c r="BD21" s="23" t="s">
        <v>210</v>
      </c>
      <c r="BE21" s="23" t="s">
        <v>211</v>
      </c>
      <c r="BF21" s="23" t="s">
        <v>212</v>
      </c>
      <c r="BG21" s="23" t="s">
        <v>213</v>
      </c>
      <c r="BH21" s="23" t="s">
        <v>214</v>
      </c>
      <c r="BI21" s="23" t="s">
        <v>141</v>
      </c>
      <c r="BJ21" s="23" t="s">
        <v>142</v>
      </c>
      <c r="BK21" s="23" t="s">
        <v>143</v>
      </c>
      <c r="BL21" s="23" t="s">
        <v>144</v>
      </c>
      <c r="BM21" s="23" t="s">
        <v>215</v>
      </c>
      <c r="BN21" s="23" t="s">
        <v>216</v>
      </c>
      <c r="BO21" s="23" t="s">
        <v>217</v>
      </c>
      <c r="BP21" s="23" t="s">
        <v>150</v>
      </c>
      <c r="BQ21" s="23" t="s">
        <v>151</v>
      </c>
      <c r="BR21" s="23" t="s">
        <v>134</v>
      </c>
      <c r="BS21" s="23" t="s">
        <v>135</v>
      </c>
      <c r="BT21" s="23" t="s">
        <v>220</v>
      </c>
      <c r="BU21" s="22" t="s">
        <v>52</v>
      </c>
      <c r="BV21" s="22" t="s">
        <v>53</v>
      </c>
      <c r="BW21" s="22" t="s">
        <v>54</v>
      </c>
      <c r="BX21" s="22" t="s">
        <v>55</v>
      </c>
      <c r="BY21" s="22" t="s">
        <v>221</v>
      </c>
      <c r="BZ21" s="22" t="s">
        <v>231</v>
      </c>
      <c r="CA21" s="22">
        <v>2</v>
      </c>
      <c r="CB21" s="22" t="s">
        <v>5</v>
      </c>
      <c r="CC21" s="22"/>
      <c r="CD21" s="22" t="s">
        <v>1</v>
      </c>
      <c r="CE21" s="22" t="s">
        <v>0</v>
      </c>
      <c r="CF21" s="22" t="s">
        <v>5</v>
      </c>
      <c r="CG21" s="22" t="s">
        <v>222</v>
      </c>
      <c r="CH21" s="22" t="s">
        <v>20</v>
      </c>
      <c r="CI21" s="22" t="s">
        <v>22</v>
      </c>
      <c r="CJ21" s="22" t="s">
        <v>282</v>
      </c>
      <c r="CK21" s="22" t="s">
        <v>259</v>
      </c>
      <c r="CL21" s="22" t="s">
        <v>122</v>
      </c>
    </row>
    <row r="22" spans="1:90" ht="28.65" customHeight="1">
      <c r="A22" s="357"/>
      <c r="B22" s="22" t="s">
        <v>68</v>
      </c>
      <c r="C22" s="22" t="s">
        <v>231</v>
      </c>
      <c r="D22" s="22">
        <v>1</v>
      </c>
      <c r="E22" s="22" t="s">
        <v>5</v>
      </c>
      <c r="F22" s="22"/>
      <c r="G22" s="22" t="s">
        <v>1</v>
      </c>
      <c r="H22" s="22" t="s">
        <v>0</v>
      </c>
      <c r="I22" s="22" t="s">
        <v>5</v>
      </c>
      <c r="J22" s="22" t="s">
        <v>172</v>
      </c>
      <c r="K22" s="22" t="s">
        <v>240</v>
      </c>
      <c r="L22" s="22" t="s">
        <v>229</v>
      </c>
      <c r="M22" s="22" t="s">
        <v>183</v>
      </c>
      <c r="N22" s="22" t="s">
        <v>323</v>
      </c>
      <c r="O22" s="22" t="s">
        <v>6</v>
      </c>
      <c r="P22" s="22" t="s">
        <v>80</v>
      </c>
      <c r="Q22" s="22" t="s">
        <v>190</v>
      </c>
      <c r="R22" s="22" t="s">
        <v>83</v>
      </c>
      <c r="S22" s="22"/>
      <c r="T22" s="23" t="s">
        <v>292</v>
      </c>
      <c r="U22" s="23" t="s">
        <v>191</v>
      </c>
      <c r="V22" s="23" t="s">
        <v>192</v>
      </c>
      <c r="W22" s="23" t="s">
        <v>193</v>
      </c>
      <c r="X22" s="23" t="s">
        <v>194</v>
      </c>
      <c r="Y22" s="23" t="s">
        <v>195</v>
      </c>
      <c r="Z22" s="23" t="s">
        <v>196</v>
      </c>
      <c r="AA22" s="23" t="s">
        <v>197</v>
      </c>
      <c r="AB22" s="23" t="s">
        <v>90</v>
      </c>
      <c r="AC22" s="23" t="s">
        <v>91</v>
      </c>
      <c r="AD22" s="23" t="s">
        <v>92</v>
      </c>
      <c r="AE22" s="23" t="s">
        <v>93</v>
      </c>
      <c r="AF22" s="23" t="s">
        <v>94</v>
      </c>
      <c r="AG22" s="23" t="s">
        <v>95</v>
      </c>
      <c r="AH22" s="23" t="s">
        <v>198</v>
      </c>
      <c r="AI22" s="23" t="s">
        <v>199</v>
      </c>
      <c r="AJ22" s="23" t="s">
        <v>200</v>
      </c>
      <c r="AK22" s="23" t="s">
        <v>201</v>
      </c>
      <c r="AL22" s="23" t="s">
        <v>202</v>
      </c>
      <c r="AM22" s="23" t="s">
        <v>351</v>
      </c>
      <c r="AN22" s="23" t="s">
        <v>99</v>
      </c>
      <c r="AO22" s="23" t="s">
        <v>203</v>
      </c>
      <c r="AP22" s="23" t="s">
        <v>204</v>
      </c>
      <c r="AQ22" s="23" t="s">
        <v>205</v>
      </c>
      <c r="AR22" s="23" t="s">
        <v>206</v>
      </c>
      <c r="AS22" s="23" t="s">
        <v>194</v>
      </c>
      <c r="AT22" s="23" t="s">
        <v>195</v>
      </c>
      <c r="AU22" s="23" t="s">
        <v>106</v>
      </c>
      <c r="AV22" s="23" t="s">
        <v>207</v>
      </c>
      <c r="AW22" s="23" t="s">
        <v>85</v>
      </c>
      <c r="AX22" s="23" t="s">
        <v>108</v>
      </c>
      <c r="AY22" s="23" t="s">
        <v>109</v>
      </c>
      <c r="AZ22" s="23" t="s">
        <v>110</v>
      </c>
      <c r="BA22" s="23" t="s">
        <v>104</v>
      </c>
      <c r="BB22" s="23" t="s">
        <v>208</v>
      </c>
      <c r="BC22" s="23" t="s">
        <v>209</v>
      </c>
      <c r="BD22" s="23" t="s">
        <v>210</v>
      </c>
      <c r="BE22" s="23" t="s">
        <v>211</v>
      </c>
      <c r="BF22" s="23" t="s">
        <v>212</v>
      </c>
      <c r="BG22" s="23" t="s">
        <v>213</v>
      </c>
      <c r="BH22" s="23" t="s">
        <v>214</v>
      </c>
      <c r="BI22" s="23" t="s">
        <v>141</v>
      </c>
      <c r="BJ22" s="23" t="s">
        <v>142</v>
      </c>
      <c r="BK22" s="23" t="s">
        <v>143</v>
      </c>
      <c r="BL22" s="23" t="s">
        <v>144</v>
      </c>
      <c r="BM22" s="23" t="s">
        <v>215</v>
      </c>
      <c r="BN22" s="23" t="s">
        <v>216</v>
      </c>
      <c r="BO22" s="23" t="s">
        <v>217</v>
      </c>
      <c r="BP22" s="23" t="s">
        <v>150</v>
      </c>
      <c r="BQ22" s="23" t="s">
        <v>151</v>
      </c>
      <c r="BR22" s="23" t="s">
        <v>134</v>
      </c>
      <c r="BS22" s="23" t="s">
        <v>135</v>
      </c>
      <c r="BT22" s="23" t="s">
        <v>220</v>
      </c>
      <c r="BU22" s="22" t="s">
        <v>52</v>
      </c>
      <c r="BV22" s="22" t="s">
        <v>53</v>
      </c>
      <c r="BW22" s="22" t="s">
        <v>54</v>
      </c>
      <c r="BX22" s="22" t="s">
        <v>55</v>
      </c>
      <c r="BY22" s="22" t="s">
        <v>221</v>
      </c>
      <c r="BZ22" s="22" t="s">
        <v>0</v>
      </c>
      <c r="CA22" s="22">
        <v>1</v>
      </c>
      <c r="CB22" s="22" t="s">
        <v>72</v>
      </c>
      <c r="CC22" s="22"/>
      <c r="CD22" s="22" t="s">
        <v>1</v>
      </c>
      <c r="CE22" s="22" t="s">
        <v>0</v>
      </c>
      <c r="CF22" s="22" t="s">
        <v>5</v>
      </c>
      <c r="CG22" s="22" t="s">
        <v>222</v>
      </c>
      <c r="CH22" s="22" t="s">
        <v>20</v>
      </c>
      <c r="CI22" s="22" t="s">
        <v>22</v>
      </c>
      <c r="CJ22" s="22" t="s">
        <v>279</v>
      </c>
      <c r="CK22" s="22" t="s">
        <v>259</v>
      </c>
      <c r="CL22" s="22" t="s">
        <v>122</v>
      </c>
    </row>
    <row r="23" spans="1:90" ht="28.65" customHeight="1">
      <c r="A23" s="357"/>
      <c r="B23" s="22" t="s">
        <v>322</v>
      </c>
      <c r="C23" s="22" t="s">
        <v>0</v>
      </c>
      <c r="D23" s="22">
        <v>1</v>
      </c>
      <c r="E23" s="22" t="s">
        <v>72</v>
      </c>
      <c r="F23" s="22"/>
      <c r="G23" s="22" t="s">
        <v>1</v>
      </c>
      <c r="H23" s="22" t="s">
        <v>0</v>
      </c>
      <c r="I23" s="22" t="s">
        <v>5</v>
      </c>
      <c r="J23" s="22" t="s">
        <v>228</v>
      </c>
      <c r="K23" s="22" t="s">
        <v>241</v>
      </c>
      <c r="L23" s="22" t="s">
        <v>242</v>
      </c>
      <c r="M23" s="22" t="s">
        <v>78</v>
      </c>
      <c r="N23" s="22" t="s">
        <v>243</v>
      </c>
      <c r="O23" s="22" t="s">
        <v>6</v>
      </c>
      <c r="P23" s="22" t="s">
        <v>80</v>
      </c>
      <c r="Q23" s="22" t="s">
        <v>190</v>
      </c>
      <c r="R23" s="22" t="s">
        <v>83</v>
      </c>
      <c r="S23" s="22"/>
      <c r="T23" s="23" t="s">
        <v>292</v>
      </c>
      <c r="U23" s="23" t="s">
        <v>191</v>
      </c>
      <c r="V23" s="23" t="s">
        <v>192</v>
      </c>
      <c r="W23" s="23" t="s">
        <v>193</v>
      </c>
      <c r="X23" s="23" t="s">
        <v>194</v>
      </c>
      <c r="Y23" s="23" t="s">
        <v>195</v>
      </c>
      <c r="Z23" s="23" t="s">
        <v>196</v>
      </c>
      <c r="AA23" s="23" t="s">
        <v>197</v>
      </c>
      <c r="AB23" s="23" t="s">
        <v>90</v>
      </c>
      <c r="AC23" s="23" t="s">
        <v>91</v>
      </c>
      <c r="AD23" s="23" t="s">
        <v>92</v>
      </c>
      <c r="AE23" s="23" t="s">
        <v>93</v>
      </c>
      <c r="AF23" s="23" t="s">
        <v>94</v>
      </c>
      <c r="AG23" s="23" t="s">
        <v>95</v>
      </c>
      <c r="AH23" s="23" t="s">
        <v>198</v>
      </c>
      <c r="AI23" s="23" t="s">
        <v>199</v>
      </c>
      <c r="AJ23" s="23" t="s">
        <v>200</v>
      </c>
      <c r="AK23" s="23" t="s">
        <v>201</v>
      </c>
      <c r="AL23" s="23" t="s">
        <v>202</v>
      </c>
      <c r="AM23" s="23" t="s">
        <v>358</v>
      </c>
      <c r="AN23" s="23" t="s">
        <v>99</v>
      </c>
      <c r="AO23" s="23" t="s">
        <v>203</v>
      </c>
      <c r="AP23" s="23" t="s">
        <v>204</v>
      </c>
      <c r="AQ23" s="23" t="s">
        <v>205</v>
      </c>
      <c r="AR23" s="23" t="s">
        <v>206</v>
      </c>
      <c r="AS23" s="23" t="s">
        <v>194</v>
      </c>
      <c r="AT23" s="23" t="s">
        <v>195</v>
      </c>
      <c r="AU23" s="23" t="s">
        <v>106</v>
      </c>
      <c r="AV23" s="23" t="s">
        <v>207</v>
      </c>
      <c r="AW23" s="23" t="s">
        <v>85</v>
      </c>
      <c r="AX23" s="23" t="s">
        <v>108</v>
      </c>
      <c r="AY23" s="23" t="s">
        <v>109</v>
      </c>
      <c r="AZ23" s="23" t="s">
        <v>110</v>
      </c>
      <c r="BA23" s="23" t="s">
        <v>104</v>
      </c>
      <c r="BB23" s="23" t="s">
        <v>208</v>
      </c>
      <c r="BC23" s="23" t="s">
        <v>209</v>
      </c>
      <c r="BD23" s="23" t="s">
        <v>210</v>
      </c>
      <c r="BE23" s="23" t="s">
        <v>211</v>
      </c>
      <c r="BF23" s="23" t="s">
        <v>212</v>
      </c>
      <c r="BG23" s="23" t="s">
        <v>213</v>
      </c>
      <c r="BH23" s="23" t="s">
        <v>214</v>
      </c>
      <c r="BI23" s="23" t="s">
        <v>141</v>
      </c>
      <c r="BJ23" s="23" t="s">
        <v>142</v>
      </c>
      <c r="BK23" s="23" t="s">
        <v>143</v>
      </c>
      <c r="BL23" s="23" t="s">
        <v>144</v>
      </c>
      <c r="BM23" s="23" t="s">
        <v>215</v>
      </c>
      <c r="BN23" s="23" t="s">
        <v>216</v>
      </c>
      <c r="BO23" s="23" t="s">
        <v>217</v>
      </c>
      <c r="BP23" s="23" t="s">
        <v>244</v>
      </c>
      <c r="BQ23" s="23" t="s">
        <v>151</v>
      </c>
      <c r="BR23" s="23" t="s">
        <v>20</v>
      </c>
      <c r="BS23" s="23" t="s">
        <v>22</v>
      </c>
      <c r="BT23" s="23" t="s">
        <v>220</v>
      </c>
      <c r="BU23" s="22" t="s">
        <v>300</v>
      </c>
      <c r="BV23" s="22"/>
      <c r="BW23" s="22"/>
      <c r="BX23" s="22"/>
      <c r="BY23" s="22"/>
      <c r="BZ23" s="22" t="s">
        <v>0</v>
      </c>
      <c r="CA23" s="22">
        <v>2</v>
      </c>
      <c r="CB23" s="22" t="s">
        <v>72</v>
      </c>
      <c r="CC23" s="22"/>
      <c r="CD23" s="22" t="s">
        <v>1</v>
      </c>
      <c r="CE23" s="22" t="s">
        <v>0</v>
      </c>
      <c r="CF23" s="22" t="s">
        <v>5</v>
      </c>
      <c r="CG23" s="22" t="s">
        <v>222</v>
      </c>
      <c r="CH23" s="22" t="s">
        <v>20</v>
      </c>
      <c r="CI23" s="22" t="s">
        <v>22</v>
      </c>
      <c r="CJ23" s="22" t="s">
        <v>280</v>
      </c>
      <c r="CK23" s="22" t="s">
        <v>259</v>
      </c>
      <c r="CL23" s="22" t="s">
        <v>122</v>
      </c>
    </row>
    <row r="24" spans="1:90" ht="28.65" customHeight="1">
      <c r="A24" s="358"/>
      <c r="B24" s="22" t="s">
        <v>69</v>
      </c>
      <c r="C24" s="22" t="s">
        <v>0</v>
      </c>
      <c r="D24" s="22">
        <v>1</v>
      </c>
      <c r="E24" s="22" t="s">
        <v>72</v>
      </c>
      <c r="F24" s="22"/>
      <c r="G24" s="22" t="s">
        <v>1</v>
      </c>
      <c r="H24" s="22" t="s">
        <v>0</v>
      </c>
      <c r="I24" s="22" t="s">
        <v>5</v>
      </c>
      <c r="J24" s="22" t="s">
        <v>245</v>
      </c>
      <c r="K24" s="22" t="s">
        <v>172</v>
      </c>
      <c r="L24" s="22" t="s">
        <v>230</v>
      </c>
      <c r="M24" s="22" t="s">
        <v>246</v>
      </c>
      <c r="N24" s="22" t="s">
        <v>183</v>
      </c>
      <c r="O24" s="22" t="s">
        <v>6</v>
      </c>
      <c r="P24" s="22" t="s">
        <v>80</v>
      </c>
      <c r="Q24" s="22" t="s">
        <v>82</v>
      </c>
      <c r="R24" s="22" t="s">
        <v>83</v>
      </c>
      <c r="S24" s="22"/>
      <c r="T24" s="23" t="s">
        <v>327</v>
      </c>
      <c r="U24" s="23" t="s">
        <v>88</v>
      </c>
      <c r="V24" s="23" t="s">
        <v>170</v>
      </c>
      <c r="W24" s="23" t="s">
        <v>155</v>
      </c>
      <c r="X24" s="23" t="s">
        <v>138</v>
      </c>
      <c r="Y24" s="23" t="s">
        <v>118</v>
      </c>
      <c r="Z24" s="23" t="s">
        <v>158</v>
      </c>
      <c r="AA24" s="23" t="s">
        <v>159</v>
      </c>
      <c r="AB24" s="23" t="s">
        <v>90</v>
      </c>
      <c r="AC24" s="23" t="s">
        <v>91</v>
      </c>
      <c r="AD24" s="23" t="s">
        <v>92</v>
      </c>
      <c r="AE24" s="23" t="s">
        <v>93</v>
      </c>
      <c r="AF24" s="23" t="s">
        <v>94</v>
      </c>
      <c r="AG24" s="23" t="s">
        <v>95</v>
      </c>
      <c r="AH24" s="23" t="s">
        <v>325</v>
      </c>
      <c r="AI24" s="23" t="s">
        <v>161</v>
      </c>
      <c r="AJ24" s="23" t="s">
        <v>96</v>
      </c>
      <c r="AK24" s="23" t="s">
        <v>33</v>
      </c>
      <c r="AL24" s="23" t="s">
        <v>98</v>
      </c>
      <c r="AM24" s="23" t="s">
        <v>351</v>
      </c>
      <c r="AN24" s="23" t="s">
        <v>99</v>
      </c>
      <c r="AO24" s="23" t="s">
        <v>101</v>
      </c>
      <c r="AP24" s="23" t="s">
        <v>102</v>
      </c>
      <c r="AQ24" s="23" t="s">
        <v>103</v>
      </c>
      <c r="AR24" s="23" t="s">
        <v>29</v>
      </c>
      <c r="AS24" s="23" t="s">
        <v>138</v>
      </c>
      <c r="AT24" s="23" t="s">
        <v>118</v>
      </c>
      <c r="AU24" s="23" t="s">
        <v>106</v>
      </c>
      <c r="AV24" s="23" t="s">
        <v>107</v>
      </c>
      <c r="AW24" s="23" t="s">
        <v>85</v>
      </c>
      <c r="AX24" s="23" t="s">
        <v>108</v>
      </c>
      <c r="AY24" s="23" t="s">
        <v>109</v>
      </c>
      <c r="AZ24" s="23" t="s">
        <v>110</v>
      </c>
      <c r="BA24" s="23" t="s">
        <v>104</v>
      </c>
      <c r="BB24" s="23" t="s">
        <v>34</v>
      </c>
      <c r="BC24" s="23" t="s">
        <v>112</v>
      </c>
      <c r="BD24" s="23" t="s">
        <v>113</v>
      </c>
      <c r="BE24" s="23" t="s">
        <v>114</v>
      </c>
      <c r="BF24" s="23" t="s">
        <v>115</v>
      </c>
      <c r="BG24" s="23" t="s">
        <v>139</v>
      </c>
      <c r="BH24" s="23" t="s">
        <v>19</v>
      </c>
      <c r="BI24" s="23" t="s">
        <v>141</v>
      </c>
      <c r="BJ24" s="23" t="s">
        <v>142</v>
      </c>
      <c r="BK24" s="23" t="s">
        <v>143</v>
      </c>
      <c r="BL24" s="23" t="s">
        <v>144</v>
      </c>
      <c r="BM24" s="23" t="s">
        <v>31</v>
      </c>
      <c r="BN24" s="23" t="s">
        <v>146</v>
      </c>
      <c r="BO24" s="23" t="s">
        <v>147</v>
      </c>
      <c r="BP24" s="23" t="s">
        <v>150</v>
      </c>
      <c r="BQ24" s="23" t="s">
        <v>151</v>
      </c>
      <c r="BR24" s="23" t="s">
        <v>134</v>
      </c>
      <c r="BS24" s="23" t="s">
        <v>135</v>
      </c>
      <c r="BT24" s="23" t="s">
        <v>149</v>
      </c>
      <c r="BU24" s="22" t="s">
        <v>52</v>
      </c>
      <c r="BV24" s="22" t="s">
        <v>53</v>
      </c>
      <c r="BW24" s="22" t="s">
        <v>54</v>
      </c>
      <c r="BX24" s="22" t="s">
        <v>55</v>
      </c>
      <c r="BY24" s="22" t="s">
        <v>116</v>
      </c>
      <c r="BZ24" s="22" t="s">
        <v>0</v>
      </c>
      <c r="CA24" s="22">
        <v>2</v>
      </c>
      <c r="CB24" s="22" t="s">
        <v>72</v>
      </c>
      <c r="CC24" s="22"/>
      <c r="CD24" s="22" t="s">
        <v>1</v>
      </c>
      <c r="CE24" s="22" t="s">
        <v>0</v>
      </c>
      <c r="CF24" s="22" t="s">
        <v>5</v>
      </c>
      <c r="CG24" s="22" t="s">
        <v>125</v>
      </c>
      <c r="CH24" s="22" t="s">
        <v>20</v>
      </c>
      <c r="CI24" s="22" t="s">
        <v>22</v>
      </c>
      <c r="CJ24" s="22" t="s">
        <v>281</v>
      </c>
      <c r="CK24" s="22" t="s">
        <v>131</v>
      </c>
      <c r="CL24" s="22" t="s">
        <v>122</v>
      </c>
    </row>
    <row r="25" spans="1:90" ht="28.65" customHeight="1">
      <c r="A25" s="357" t="s">
        <v>326</v>
      </c>
      <c r="B25" s="22" t="s">
        <v>70</v>
      </c>
      <c r="C25" s="22" t="s">
        <v>231</v>
      </c>
      <c r="D25" s="22">
        <v>1</v>
      </c>
      <c r="E25" s="22" t="s">
        <v>260</v>
      </c>
      <c r="F25" s="22" t="s">
        <v>333</v>
      </c>
      <c r="G25" s="22" t="s">
        <v>173</v>
      </c>
      <c r="H25" s="22" t="s">
        <v>0</v>
      </c>
      <c r="I25" s="22" t="s">
        <v>5</v>
      </c>
      <c r="J25" s="22" t="s">
        <v>172</v>
      </c>
      <c r="K25" s="22" t="s">
        <v>78</v>
      </c>
      <c r="L25" s="22" t="s">
        <v>247</v>
      </c>
      <c r="M25" s="22" t="s">
        <v>248</v>
      </c>
      <c r="N25" s="22"/>
      <c r="O25" s="22" t="s">
        <v>6</v>
      </c>
      <c r="P25" s="22" t="s">
        <v>80</v>
      </c>
      <c r="Q25" s="22" t="s">
        <v>190</v>
      </c>
      <c r="R25" s="22" t="s">
        <v>83</v>
      </c>
      <c r="S25" s="22"/>
      <c r="T25" s="23" t="s">
        <v>292</v>
      </c>
      <c r="U25" s="23" t="s">
        <v>191</v>
      </c>
      <c r="V25" s="23" t="s">
        <v>192</v>
      </c>
      <c r="W25" s="23" t="s">
        <v>193</v>
      </c>
      <c r="X25" s="23" t="s">
        <v>194</v>
      </c>
      <c r="Y25" s="23" t="s">
        <v>195</v>
      </c>
      <c r="Z25" s="23" t="s">
        <v>196</v>
      </c>
      <c r="AA25" s="23" t="s">
        <v>197</v>
      </c>
      <c r="AB25" s="23" t="s">
        <v>90</v>
      </c>
      <c r="AC25" s="23" t="s">
        <v>91</v>
      </c>
      <c r="AD25" s="23" t="s">
        <v>92</v>
      </c>
      <c r="AE25" s="23" t="s">
        <v>93</v>
      </c>
      <c r="AF25" s="23" t="s">
        <v>94</v>
      </c>
      <c r="AG25" s="23" t="s">
        <v>95</v>
      </c>
      <c r="AH25" s="23" t="s">
        <v>198</v>
      </c>
      <c r="AI25" s="23" t="s">
        <v>199</v>
      </c>
      <c r="AJ25" s="23" t="s">
        <v>200</v>
      </c>
      <c r="AK25" s="23" t="s">
        <v>201</v>
      </c>
      <c r="AL25" s="23" t="s">
        <v>202</v>
      </c>
      <c r="AM25" s="23" t="s">
        <v>351</v>
      </c>
      <c r="AN25" s="23" t="s">
        <v>99</v>
      </c>
      <c r="AO25" s="23" t="s">
        <v>203</v>
      </c>
      <c r="AP25" s="23" t="s">
        <v>204</v>
      </c>
      <c r="AQ25" s="23" t="s">
        <v>205</v>
      </c>
      <c r="AR25" s="23" t="s">
        <v>206</v>
      </c>
      <c r="AS25" s="23" t="s">
        <v>194</v>
      </c>
      <c r="AT25" s="23" t="s">
        <v>195</v>
      </c>
      <c r="AU25" s="23" t="s">
        <v>106</v>
      </c>
      <c r="AV25" s="23" t="s">
        <v>207</v>
      </c>
      <c r="AW25" s="23" t="s">
        <v>85</v>
      </c>
      <c r="AX25" s="23" t="s">
        <v>108</v>
      </c>
      <c r="AY25" s="23" t="s">
        <v>109</v>
      </c>
      <c r="AZ25" s="23" t="s">
        <v>110</v>
      </c>
      <c r="BA25" s="23" t="s">
        <v>104</v>
      </c>
      <c r="BB25" s="23" t="s">
        <v>334</v>
      </c>
      <c r="BC25" s="23" t="s">
        <v>209</v>
      </c>
      <c r="BD25" s="23" t="s">
        <v>210</v>
      </c>
      <c r="BE25" s="23" t="s">
        <v>211</v>
      </c>
      <c r="BF25" s="23" t="s">
        <v>212</v>
      </c>
      <c r="BG25" s="23" t="s">
        <v>213</v>
      </c>
      <c r="BH25" s="23" t="s">
        <v>214</v>
      </c>
      <c r="BI25" s="23" t="s">
        <v>141</v>
      </c>
      <c r="BJ25" s="23" t="s">
        <v>249</v>
      </c>
      <c r="BK25" s="23" t="s">
        <v>143</v>
      </c>
      <c r="BL25" s="23" t="s">
        <v>144</v>
      </c>
      <c r="BM25" s="23" t="s">
        <v>215</v>
      </c>
      <c r="BN25" s="23" t="s">
        <v>216</v>
      </c>
      <c r="BO25" s="23" t="s">
        <v>217</v>
      </c>
      <c r="BP25" s="23" t="s">
        <v>250</v>
      </c>
      <c r="BQ25" s="23" t="s">
        <v>335</v>
      </c>
      <c r="BR25" s="23" t="s">
        <v>134</v>
      </c>
      <c r="BS25" s="23" t="s">
        <v>135</v>
      </c>
      <c r="BT25" s="23" t="s">
        <v>220</v>
      </c>
      <c r="BU25" s="22" t="s">
        <v>251</v>
      </c>
      <c r="BV25" s="22" t="s">
        <v>172</v>
      </c>
      <c r="BW25" s="22" t="s">
        <v>78</v>
      </c>
      <c r="BX25" s="22" t="s">
        <v>252</v>
      </c>
      <c r="BY25" s="22" t="s">
        <v>248</v>
      </c>
      <c r="BZ25" s="22" t="s">
        <v>231</v>
      </c>
      <c r="CA25" s="22">
        <v>5</v>
      </c>
      <c r="CB25" s="61" t="s">
        <v>260</v>
      </c>
      <c r="CC25" s="22" t="s">
        <v>333</v>
      </c>
      <c r="CD25" s="22" t="s">
        <v>173</v>
      </c>
      <c r="CE25" s="22" t="s">
        <v>0</v>
      </c>
      <c r="CF25" s="22" t="s">
        <v>5</v>
      </c>
      <c r="CG25" s="22" t="s">
        <v>222</v>
      </c>
      <c r="CH25" s="22" t="s">
        <v>20</v>
      </c>
      <c r="CI25" s="22" t="s">
        <v>22</v>
      </c>
      <c r="CJ25" s="22" t="s">
        <v>278</v>
      </c>
      <c r="CK25" s="22" t="s">
        <v>253</v>
      </c>
      <c r="CL25" s="22" t="s">
        <v>254</v>
      </c>
    </row>
    <row r="26" spans="1:90" ht="28.65" customHeight="1">
      <c r="A26" s="358"/>
      <c r="B26" s="22" t="s">
        <v>255</v>
      </c>
      <c r="C26" s="22" t="s">
        <v>184</v>
      </c>
      <c r="D26" s="22">
        <v>1</v>
      </c>
      <c r="E26" s="22" t="s">
        <v>185</v>
      </c>
      <c r="F26" s="22"/>
      <c r="G26" s="22" t="s">
        <v>186</v>
      </c>
      <c r="H26" s="22" t="s">
        <v>184</v>
      </c>
      <c r="I26" s="22" t="s">
        <v>187</v>
      </c>
      <c r="J26" s="22" t="s">
        <v>251</v>
      </c>
      <c r="K26" s="22" t="s">
        <v>188</v>
      </c>
      <c r="L26" s="22" t="s">
        <v>258</v>
      </c>
      <c r="M26" s="22" t="s">
        <v>257</v>
      </c>
      <c r="N26" s="22" t="s">
        <v>256</v>
      </c>
      <c r="O26" s="22" t="s">
        <v>189</v>
      </c>
      <c r="P26" s="22" t="s">
        <v>80</v>
      </c>
      <c r="Q26" s="22" t="s">
        <v>190</v>
      </c>
      <c r="R26" s="22" t="s">
        <v>83</v>
      </c>
      <c r="S26" s="22"/>
      <c r="T26" s="23" t="s">
        <v>327</v>
      </c>
      <c r="U26" s="23" t="s">
        <v>191</v>
      </c>
      <c r="V26" s="23" t="s">
        <v>192</v>
      </c>
      <c r="W26" s="23" t="s">
        <v>193</v>
      </c>
      <c r="X26" s="23" t="s">
        <v>194</v>
      </c>
      <c r="Y26" s="23" t="s">
        <v>195</v>
      </c>
      <c r="Z26" s="23" t="s">
        <v>196</v>
      </c>
      <c r="AA26" s="23" t="s">
        <v>197</v>
      </c>
      <c r="AB26" s="23" t="s">
        <v>90</v>
      </c>
      <c r="AC26" s="23" t="s">
        <v>91</v>
      </c>
      <c r="AD26" s="23" t="s">
        <v>92</v>
      </c>
      <c r="AE26" s="23" t="s">
        <v>93</v>
      </c>
      <c r="AF26" s="23" t="s">
        <v>94</v>
      </c>
      <c r="AG26" s="23" t="s">
        <v>95</v>
      </c>
      <c r="AH26" s="23" t="s">
        <v>324</v>
      </c>
      <c r="AI26" s="23" t="s">
        <v>199</v>
      </c>
      <c r="AJ26" s="23" t="s">
        <v>200</v>
      </c>
      <c r="AK26" s="23" t="s">
        <v>201</v>
      </c>
      <c r="AL26" s="23" t="s">
        <v>202</v>
      </c>
      <c r="AM26" s="23" t="s">
        <v>354</v>
      </c>
      <c r="AN26" s="23" t="s">
        <v>99</v>
      </c>
      <c r="AO26" s="23" t="s">
        <v>203</v>
      </c>
      <c r="AP26" s="23" t="s">
        <v>204</v>
      </c>
      <c r="AQ26" s="23" t="s">
        <v>205</v>
      </c>
      <c r="AR26" s="23" t="s">
        <v>206</v>
      </c>
      <c r="AS26" s="23" t="s">
        <v>194</v>
      </c>
      <c r="AT26" s="23" t="s">
        <v>195</v>
      </c>
      <c r="AU26" s="23" t="s">
        <v>106</v>
      </c>
      <c r="AV26" s="23" t="s">
        <v>207</v>
      </c>
      <c r="AW26" s="23" t="s">
        <v>85</v>
      </c>
      <c r="AX26" s="23" t="s">
        <v>108</v>
      </c>
      <c r="AY26" s="23" t="s">
        <v>109</v>
      </c>
      <c r="AZ26" s="23" t="s">
        <v>110</v>
      </c>
      <c r="BA26" s="23" t="s">
        <v>104</v>
      </c>
      <c r="BB26" s="23" t="s">
        <v>208</v>
      </c>
      <c r="BC26" s="23" t="s">
        <v>209</v>
      </c>
      <c r="BD26" s="23" t="s">
        <v>210</v>
      </c>
      <c r="BE26" s="23" t="s">
        <v>211</v>
      </c>
      <c r="BF26" s="23" t="s">
        <v>212</v>
      </c>
      <c r="BG26" s="23" t="s">
        <v>213</v>
      </c>
      <c r="BH26" s="23" t="s">
        <v>214</v>
      </c>
      <c r="BI26" s="23" t="s">
        <v>141</v>
      </c>
      <c r="BJ26" s="23" t="s">
        <v>142</v>
      </c>
      <c r="BK26" s="23" t="s">
        <v>143</v>
      </c>
      <c r="BL26" s="23" t="s">
        <v>144</v>
      </c>
      <c r="BM26" s="23" t="s">
        <v>215</v>
      </c>
      <c r="BN26" s="23" t="s">
        <v>216</v>
      </c>
      <c r="BO26" s="23" t="s">
        <v>217</v>
      </c>
      <c r="BP26" s="23" t="s">
        <v>218</v>
      </c>
      <c r="BQ26" s="23" t="s">
        <v>219</v>
      </c>
      <c r="BR26" s="23" t="s">
        <v>134</v>
      </c>
      <c r="BS26" s="23" t="s">
        <v>135</v>
      </c>
      <c r="BT26" s="23" t="s">
        <v>220</v>
      </c>
      <c r="BU26" s="22" t="s">
        <v>251</v>
      </c>
      <c r="BV26" s="22" t="s">
        <v>172</v>
      </c>
      <c r="BW26" s="22" t="s">
        <v>182</v>
      </c>
      <c r="BX26" s="22" t="s">
        <v>78</v>
      </c>
      <c r="BY26" s="22" t="s">
        <v>229</v>
      </c>
      <c r="BZ26" s="22" t="s">
        <v>184</v>
      </c>
      <c r="CA26" s="22">
        <v>2</v>
      </c>
      <c r="CB26" s="22" t="s">
        <v>185</v>
      </c>
      <c r="CC26" s="22"/>
      <c r="CD26" s="22" t="s">
        <v>186</v>
      </c>
      <c r="CE26" s="22" t="s">
        <v>184</v>
      </c>
      <c r="CF26" s="22" t="s">
        <v>187</v>
      </c>
      <c r="CG26" s="22" t="s">
        <v>222</v>
      </c>
      <c r="CH26" s="22" t="s">
        <v>223</v>
      </c>
      <c r="CI26" s="22" t="s">
        <v>224</v>
      </c>
      <c r="CJ26" s="22" t="s">
        <v>272</v>
      </c>
      <c r="CK26" s="22" t="s">
        <v>259</v>
      </c>
      <c r="CL26" s="22" t="s">
        <v>122</v>
      </c>
    </row>
  </sheetData>
  <mergeCells count="21">
    <mergeCell ref="A25:A26"/>
    <mergeCell ref="A4:A7"/>
    <mergeCell ref="A8:A13"/>
    <mergeCell ref="A14:A19"/>
    <mergeCell ref="A20:A24"/>
    <mergeCell ref="V2:AG2"/>
    <mergeCell ref="AH2:AM2"/>
    <mergeCell ref="AN2:AT2"/>
    <mergeCell ref="CK2:CL2"/>
    <mergeCell ref="BZ1:CL1"/>
    <mergeCell ref="C1:BY1"/>
    <mergeCell ref="BZ2:CC2"/>
    <mergeCell ref="CE2:CF2"/>
    <mergeCell ref="CH2:CI2"/>
    <mergeCell ref="J2:N2"/>
    <mergeCell ref="BU2:BY2"/>
    <mergeCell ref="C2:F2"/>
    <mergeCell ref="H2:I2"/>
    <mergeCell ref="AU2:BF2"/>
    <mergeCell ref="BP2:BT2"/>
    <mergeCell ref="BG2:BO2"/>
  </mergeCells>
  <phoneticPr fontId="2"/>
  <pageMargins left="0.7" right="0.7" top="0.75" bottom="0.75" header="0.3" footer="0.3"/>
  <pageSetup paperSize="8" scale="3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28"/>
  <sheetViews>
    <sheetView topLeftCell="A2" workbookViewId="0">
      <selection activeCell="G21" sqref="G21"/>
    </sheetView>
  </sheetViews>
  <sheetFormatPr defaultColWidth="9" defaultRowHeight="18"/>
  <cols>
    <col min="1" max="83" width="1.6640625" style="67" customWidth="1"/>
    <col min="84" max="16384" width="9" style="67"/>
  </cols>
  <sheetData>
    <row r="1" spans="1:44" ht="22.2">
      <c r="A1" s="66" t="s">
        <v>362</v>
      </c>
    </row>
    <row r="2" spans="1:44" ht="22.2">
      <c r="A2" s="66" t="s">
        <v>363</v>
      </c>
      <c r="B2" s="68"/>
    </row>
    <row r="3" spans="1:44" ht="18.75" customHeight="1">
      <c r="A3" s="66"/>
      <c r="B3" s="68"/>
      <c r="C3" s="69" t="s">
        <v>364</v>
      </c>
      <c r="J3" s="360" t="s">
        <v>365</v>
      </c>
      <c r="K3" s="361"/>
      <c r="L3" s="361"/>
      <c r="M3" s="361"/>
      <c r="N3" s="360"/>
      <c r="O3" s="361"/>
      <c r="P3" s="361"/>
      <c r="Q3" s="361"/>
      <c r="R3" s="360" t="s">
        <v>366</v>
      </c>
      <c r="S3" s="361"/>
      <c r="T3" s="360"/>
      <c r="U3" s="361"/>
      <c r="V3" s="361"/>
      <c r="W3" s="361"/>
      <c r="X3" s="360" t="s">
        <v>367</v>
      </c>
      <c r="Y3" s="360"/>
      <c r="Z3" s="360"/>
      <c r="AA3" s="360"/>
      <c r="AB3" s="360"/>
      <c r="AC3" s="360"/>
      <c r="AD3" s="360" t="s">
        <v>368</v>
      </c>
      <c r="AE3" s="361"/>
      <c r="AF3" s="68"/>
    </row>
    <row r="5" spans="1:44">
      <c r="C5" s="70" t="s">
        <v>369</v>
      </c>
      <c r="T5" s="362"/>
      <c r="U5" s="363"/>
      <c r="V5" s="363"/>
      <c r="W5" s="363"/>
      <c r="X5" s="363"/>
      <c r="Y5" s="363"/>
      <c r="Z5" s="363"/>
      <c r="AA5" s="363"/>
      <c r="AB5" s="363"/>
      <c r="AC5" s="363"/>
      <c r="AD5" s="363"/>
      <c r="AE5" s="363"/>
      <c r="AF5" s="363"/>
      <c r="AG5" s="363"/>
      <c r="AH5" s="363"/>
      <c r="AI5" s="363"/>
      <c r="AJ5" s="363"/>
      <c r="AK5" s="363"/>
      <c r="AL5" s="363"/>
      <c r="AM5" s="363"/>
      <c r="AN5" s="363"/>
      <c r="AO5" s="363"/>
      <c r="AP5" s="363"/>
      <c r="AQ5" s="364"/>
      <c r="AR5" s="68"/>
    </row>
    <row r="6" spans="1:44">
      <c r="J6" s="365" t="s">
        <v>370</v>
      </c>
      <c r="K6" s="366"/>
      <c r="L6" s="366"/>
      <c r="M6" s="366"/>
      <c r="N6" s="366"/>
      <c r="O6" s="366"/>
      <c r="P6" s="366"/>
      <c r="Q6" s="366"/>
      <c r="R6" s="366"/>
      <c r="S6" s="366"/>
      <c r="T6" s="362"/>
      <c r="U6" s="363"/>
      <c r="V6" s="363"/>
      <c r="W6" s="363"/>
      <c r="X6" s="363"/>
      <c r="Y6" s="363"/>
      <c r="Z6" s="363"/>
      <c r="AA6" s="363"/>
      <c r="AB6" s="363"/>
      <c r="AC6" s="363"/>
      <c r="AD6" s="363"/>
      <c r="AE6" s="363"/>
      <c r="AF6" s="363"/>
      <c r="AG6" s="363"/>
      <c r="AH6" s="363"/>
      <c r="AI6" s="363"/>
      <c r="AJ6" s="363"/>
      <c r="AK6" s="363"/>
      <c r="AL6" s="363"/>
      <c r="AM6" s="363"/>
      <c r="AN6" s="363"/>
      <c r="AO6" s="363"/>
      <c r="AP6" s="363"/>
      <c r="AQ6" s="364"/>
      <c r="AR6" s="68"/>
    </row>
    <row r="7" spans="1:44">
      <c r="J7" s="367" t="s">
        <v>371</v>
      </c>
      <c r="K7" s="368"/>
      <c r="L7" s="368"/>
      <c r="M7" s="368"/>
      <c r="N7" s="368"/>
      <c r="O7" s="368"/>
      <c r="P7" s="368"/>
      <c r="Q7" s="368"/>
      <c r="R7" s="368"/>
      <c r="S7" s="368"/>
      <c r="T7" s="369"/>
      <c r="U7" s="370"/>
      <c r="V7" s="370"/>
      <c r="W7" s="370"/>
      <c r="X7" s="370"/>
      <c r="Y7" s="370"/>
      <c r="Z7" s="370"/>
      <c r="AA7" s="370"/>
      <c r="AB7" s="370"/>
      <c r="AC7" s="370"/>
      <c r="AD7" s="370"/>
      <c r="AE7" s="370"/>
      <c r="AF7" s="370"/>
      <c r="AG7" s="370"/>
      <c r="AH7" s="370"/>
      <c r="AI7" s="370"/>
      <c r="AJ7" s="370"/>
      <c r="AK7" s="370"/>
      <c r="AL7" s="370"/>
      <c r="AM7" s="370"/>
      <c r="AN7" s="370"/>
      <c r="AO7" s="370"/>
      <c r="AP7" s="370"/>
      <c r="AQ7" s="371"/>
      <c r="AR7" s="68"/>
    </row>
    <row r="8" spans="1:44">
      <c r="J8" s="375" t="s">
        <v>372</v>
      </c>
      <c r="K8" s="376"/>
      <c r="L8" s="376"/>
      <c r="M8" s="376"/>
      <c r="N8" s="376"/>
      <c r="O8" s="376"/>
      <c r="P8" s="376"/>
      <c r="Q8" s="376"/>
      <c r="R8" s="376"/>
      <c r="S8" s="376"/>
      <c r="T8" s="377"/>
      <c r="U8" s="378"/>
      <c r="V8" s="378"/>
      <c r="W8" s="378"/>
      <c r="X8" s="378"/>
      <c r="Y8" s="378"/>
      <c r="Z8" s="378"/>
      <c r="AA8" s="378"/>
      <c r="AB8" s="378"/>
      <c r="AC8" s="378"/>
      <c r="AD8" s="378"/>
      <c r="AE8" s="378"/>
      <c r="AF8" s="378"/>
      <c r="AG8" s="378"/>
      <c r="AH8" s="378"/>
      <c r="AI8" s="378"/>
      <c r="AJ8" s="378"/>
      <c r="AK8" s="378"/>
      <c r="AL8" s="378"/>
      <c r="AM8" s="378"/>
      <c r="AN8" s="378"/>
      <c r="AO8" s="378"/>
      <c r="AP8" s="378"/>
      <c r="AQ8" s="379"/>
      <c r="AR8" s="68"/>
    </row>
    <row r="9" spans="1:44">
      <c r="J9" s="367" t="s">
        <v>373</v>
      </c>
      <c r="K9" s="368"/>
      <c r="L9" s="368"/>
      <c r="M9" s="368"/>
      <c r="N9" s="368"/>
      <c r="O9" s="368"/>
      <c r="P9" s="368"/>
      <c r="Q9" s="368"/>
      <c r="R9" s="368"/>
      <c r="S9" s="368"/>
      <c r="T9" s="380"/>
      <c r="U9" s="372"/>
      <c r="V9" s="372"/>
      <c r="W9" s="372"/>
      <c r="X9" s="372"/>
      <c r="Y9" s="372"/>
      <c r="Z9" s="372"/>
      <c r="AA9" s="372"/>
      <c r="AB9" s="372"/>
      <c r="AC9" s="372"/>
      <c r="AD9" s="372"/>
      <c r="AE9" s="372"/>
      <c r="AF9" s="372"/>
      <c r="AG9" s="372"/>
      <c r="AH9" s="372"/>
      <c r="AI9" s="372"/>
      <c r="AJ9" s="372"/>
      <c r="AK9" s="372"/>
      <c r="AL9" s="372"/>
      <c r="AM9" s="372"/>
      <c r="AN9" s="372"/>
      <c r="AO9" s="372"/>
      <c r="AP9" s="372"/>
      <c r="AQ9" s="381"/>
      <c r="AR9" s="68"/>
    </row>
    <row r="10" spans="1:44">
      <c r="J10" s="375" t="s">
        <v>374</v>
      </c>
      <c r="K10" s="376"/>
      <c r="L10" s="376"/>
      <c r="M10" s="376"/>
      <c r="N10" s="376"/>
      <c r="O10" s="376"/>
      <c r="P10" s="376"/>
      <c r="Q10" s="376"/>
      <c r="R10" s="376"/>
      <c r="S10" s="376"/>
      <c r="T10" s="382"/>
      <c r="U10" s="383"/>
      <c r="V10" s="383"/>
      <c r="W10" s="383"/>
      <c r="X10" s="383"/>
      <c r="Y10" s="383"/>
      <c r="Z10" s="383"/>
      <c r="AA10" s="384" t="s">
        <v>375</v>
      </c>
      <c r="AB10" s="385"/>
      <c r="AC10" s="386"/>
      <c r="AD10" s="383"/>
      <c r="AE10" s="383"/>
      <c r="AF10" s="383"/>
      <c r="AG10" s="383"/>
      <c r="AH10" s="383"/>
      <c r="AI10" s="384" t="s">
        <v>375</v>
      </c>
      <c r="AJ10" s="385"/>
      <c r="AK10" s="386"/>
      <c r="AL10" s="383"/>
      <c r="AM10" s="383"/>
      <c r="AN10" s="383"/>
      <c r="AO10" s="383"/>
      <c r="AP10" s="383"/>
      <c r="AQ10" s="387"/>
      <c r="AR10" s="68"/>
    </row>
    <row r="11" spans="1:44">
      <c r="J11" s="367" t="s">
        <v>376</v>
      </c>
      <c r="K11" s="368"/>
      <c r="L11" s="368"/>
      <c r="M11" s="368"/>
      <c r="N11" s="368"/>
      <c r="O11" s="368"/>
      <c r="P11" s="368"/>
      <c r="Q11" s="368"/>
      <c r="R11" s="368"/>
      <c r="S11" s="368"/>
      <c r="T11" s="380"/>
      <c r="U11" s="373"/>
      <c r="V11" s="373"/>
      <c r="W11" s="373"/>
      <c r="X11" s="373"/>
      <c r="Y11" s="373"/>
      <c r="Z11" s="373"/>
      <c r="AA11" s="388" t="s">
        <v>375</v>
      </c>
      <c r="AB11" s="389"/>
      <c r="AC11" s="372"/>
      <c r="AD11" s="373"/>
      <c r="AE11" s="373"/>
      <c r="AF11" s="373"/>
      <c r="AG11" s="373"/>
      <c r="AH11" s="373"/>
      <c r="AI11" s="388" t="s">
        <v>375</v>
      </c>
      <c r="AJ11" s="389"/>
      <c r="AK11" s="372"/>
      <c r="AL11" s="373"/>
      <c r="AM11" s="373"/>
      <c r="AN11" s="373"/>
      <c r="AO11" s="373"/>
      <c r="AP11" s="373"/>
      <c r="AQ11" s="374"/>
      <c r="AR11" s="68"/>
    </row>
    <row r="12" spans="1:44">
      <c r="J12" s="367" t="s">
        <v>377</v>
      </c>
      <c r="K12" s="368"/>
      <c r="L12" s="368"/>
      <c r="M12" s="368"/>
      <c r="N12" s="368"/>
      <c r="O12" s="368"/>
      <c r="P12" s="368"/>
      <c r="Q12" s="368"/>
      <c r="R12" s="368"/>
      <c r="S12" s="368"/>
      <c r="T12" s="380"/>
      <c r="U12" s="373"/>
      <c r="V12" s="373"/>
      <c r="W12" s="373"/>
      <c r="X12" s="373"/>
      <c r="Y12" s="373"/>
      <c r="Z12" s="373"/>
      <c r="AA12" s="388" t="s">
        <v>375</v>
      </c>
      <c r="AB12" s="389"/>
      <c r="AC12" s="372"/>
      <c r="AD12" s="373"/>
      <c r="AE12" s="373"/>
      <c r="AF12" s="373"/>
      <c r="AG12" s="373"/>
      <c r="AH12" s="373"/>
      <c r="AI12" s="388" t="s">
        <v>375</v>
      </c>
      <c r="AJ12" s="389"/>
      <c r="AK12" s="372"/>
      <c r="AL12" s="373"/>
      <c r="AM12" s="373"/>
      <c r="AN12" s="373"/>
      <c r="AO12" s="373"/>
      <c r="AP12" s="373"/>
      <c r="AQ12" s="374"/>
      <c r="AR12" s="68"/>
    </row>
    <row r="13" spans="1:44">
      <c r="J13" s="390" t="s">
        <v>378</v>
      </c>
      <c r="K13" s="391"/>
      <c r="L13" s="391"/>
      <c r="M13" s="391"/>
      <c r="N13" s="391"/>
      <c r="O13" s="391"/>
      <c r="P13" s="391"/>
      <c r="Q13" s="391"/>
      <c r="R13" s="391"/>
      <c r="S13" s="391"/>
      <c r="T13" s="392"/>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4"/>
      <c r="AR13" s="68"/>
    </row>
    <row r="15" spans="1:44" hidden="1">
      <c r="C15" s="69" t="s">
        <v>379</v>
      </c>
      <c r="J15" s="395" t="s">
        <v>399</v>
      </c>
      <c r="K15" s="396"/>
      <c r="L15" s="396"/>
      <c r="M15" s="396"/>
      <c r="N15" s="396"/>
      <c r="O15" s="396"/>
      <c r="P15" s="396"/>
      <c r="Q15" s="396"/>
      <c r="R15" s="396"/>
      <c r="S15" s="397"/>
      <c r="T15" s="68" t="s">
        <v>380</v>
      </c>
      <c r="U15" s="68"/>
    </row>
    <row r="16" spans="1:44" hidden="1">
      <c r="J16" s="395" t="s">
        <v>401</v>
      </c>
      <c r="K16" s="398"/>
      <c r="L16" s="398"/>
      <c r="M16" s="398"/>
      <c r="N16" s="398"/>
      <c r="O16" s="398"/>
      <c r="P16" s="398"/>
      <c r="Q16" s="398"/>
      <c r="R16" s="398"/>
      <c r="S16" s="399"/>
      <c r="T16" s="68" t="s">
        <v>380</v>
      </c>
      <c r="U16" s="68"/>
    </row>
    <row r="17" spans="3:50" hidden="1">
      <c r="J17" s="400"/>
      <c r="K17" s="401"/>
      <c r="L17" s="401"/>
      <c r="M17" s="401"/>
      <c r="N17" s="401"/>
      <c r="O17" s="401"/>
      <c r="P17" s="401"/>
      <c r="Q17" s="401"/>
      <c r="R17" s="401"/>
      <c r="S17" s="402"/>
      <c r="T17" s="384" t="s">
        <v>381</v>
      </c>
      <c r="U17" s="385"/>
      <c r="V17" s="385"/>
      <c r="W17" s="68" t="s">
        <v>382</v>
      </c>
      <c r="AE17" s="67" t="str">
        <f>IF($J$16="口径変更φ","→","")</f>
        <v/>
      </c>
      <c r="AG17" s="403"/>
      <c r="AH17" s="403"/>
      <c r="AI17" s="403"/>
      <c r="AJ17" s="403"/>
      <c r="AK17" s="403"/>
      <c r="AL17" s="403"/>
      <c r="AM17" s="403"/>
      <c r="AN17" s="403"/>
      <c r="AO17" s="403"/>
      <c r="AP17" s="403"/>
      <c r="AQ17" s="384" t="str">
        <f>IF($J$16="口径変更φ","mm","")</f>
        <v/>
      </c>
      <c r="AR17" s="384"/>
      <c r="AS17" s="384"/>
      <c r="AT17" s="68" t="str">
        <f>IF($J$16="口径変更φ","（直接入力）","")</f>
        <v/>
      </c>
    </row>
    <row r="18" spans="3:50" hidden="1">
      <c r="J18" s="384" t="str">
        <f>IF($J$16="口径変更φ","既設メーター番号","")</f>
        <v/>
      </c>
      <c r="K18" s="385"/>
      <c r="L18" s="385"/>
      <c r="M18" s="385"/>
      <c r="N18" s="385"/>
      <c r="O18" s="385"/>
      <c r="P18" s="385"/>
      <c r="Q18" s="385"/>
      <c r="R18" s="385"/>
      <c r="S18" s="385"/>
      <c r="T18" s="412"/>
      <c r="U18" s="412"/>
      <c r="V18" s="412"/>
      <c r="W18" s="403"/>
      <c r="X18" s="403"/>
      <c r="Y18" s="412"/>
      <c r="Z18" s="412"/>
      <c r="AA18" s="412"/>
      <c r="AB18" s="412"/>
      <c r="AC18" s="412"/>
      <c r="AG18" s="384" t="str">
        <f>IF($J$16="口径変更φ","既設口径","")</f>
        <v/>
      </c>
      <c r="AH18" s="385"/>
      <c r="AI18" s="385"/>
      <c r="AJ18" s="385"/>
      <c r="AK18" s="385"/>
      <c r="AL18" s="385"/>
      <c r="AM18" s="385"/>
      <c r="AN18" s="403"/>
      <c r="AO18" s="403"/>
      <c r="AP18" s="403"/>
      <c r="AQ18" s="403"/>
      <c r="AR18" s="403"/>
      <c r="AS18" s="403"/>
      <c r="AT18" s="403"/>
      <c r="AU18" s="403"/>
      <c r="AV18" s="384" t="str">
        <f>IF($J$16="口径変更φ","mm","")</f>
        <v/>
      </c>
      <c r="AW18" s="384"/>
      <c r="AX18" s="384"/>
    </row>
    <row r="19" spans="3:50" hidden="1">
      <c r="J19" s="384" t="str">
        <f>IF($J$16="口径変更φ","既設取付年月日","")</f>
        <v/>
      </c>
      <c r="K19" s="385"/>
      <c r="L19" s="385"/>
      <c r="M19" s="385"/>
      <c r="N19" s="385"/>
      <c r="O19" s="385"/>
      <c r="P19" s="385"/>
      <c r="Q19" s="385"/>
      <c r="R19" s="385"/>
      <c r="S19" s="385"/>
      <c r="T19" s="407"/>
      <c r="U19" s="408"/>
      <c r="V19" s="408"/>
      <c r="W19" s="408"/>
      <c r="X19" s="408"/>
      <c r="Y19" s="408"/>
      <c r="Z19" s="408"/>
      <c r="AA19" s="408"/>
      <c r="AB19" s="408"/>
      <c r="AC19" s="408"/>
      <c r="AG19" s="409" t="str">
        <f>IF($J$16="口径変更φ","既設検満年月日","")</f>
        <v/>
      </c>
      <c r="AH19" s="410"/>
      <c r="AI19" s="410"/>
      <c r="AJ19" s="410"/>
      <c r="AK19" s="410"/>
      <c r="AL19" s="410"/>
      <c r="AM19" s="410"/>
      <c r="AN19" s="411"/>
      <c r="AO19" s="411"/>
      <c r="AP19" s="411"/>
      <c r="AQ19" s="384" t="str">
        <f>IF($J$16="口径変更φ","年","")</f>
        <v/>
      </c>
      <c r="AR19" s="384"/>
      <c r="AS19" s="384"/>
      <c r="AT19" s="403"/>
      <c r="AU19" s="403"/>
      <c r="AV19" s="384" t="str">
        <f>IF($J$16="口径変更φ","月","")</f>
        <v/>
      </c>
      <c r="AW19" s="384"/>
      <c r="AX19" s="384"/>
    </row>
    <row r="21" spans="3:50">
      <c r="C21" s="69"/>
      <c r="J21" s="79"/>
      <c r="K21" s="80"/>
      <c r="L21" s="80"/>
      <c r="M21" s="80"/>
      <c r="N21" s="80"/>
      <c r="O21" s="80"/>
      <c r="P21" s="80"/>
      <c r="Q21" s="80"/>
      <c r="R21" s="80"/>
      <c r="S21" s="80"/>
      <c r="T21" s="78"/>
      <c r="U21" s="79"/>
      <c r="V21" s="79"/>
      <c r="W21" s="79"/>
      <c r="X21" s="79"/>
      <c r="Y21" s="79"/>
      <c r="Z21" s="79"/>
      <c r="AA21" s="79"/>
      <c r="AB21" s="79"/>
      <c r="AC21" s="79"/>
      <c r="AD21" s="79"/>
      <c r="AE21" s="79"/>
      <c r="AF21" s="79"/>
      <c r="AG21" s="79"/>
      <c r="AH21" s="79"/>
      <c r="AI21" s="79"/>
    </row>
    <row r="22" spans="3:50">
      <c r="C22" s="68"/>
      <c r="J22" s="79"/>
      <c r="K22" s="80"/>
      <c r="L22" s="80"/>
      <c r="M22" s="80"/>
      <c r="N22" s="80"/>
      <c r="O22" s="80"/>
      <c r="P22" s="80"/>
      <c r="Q22" s="80"/>
      <c r="R22" s="80"/>
      <c r="S22" s="80"/>
      <c r="T22" s="78"/>
      <c r="U22" s="79"/>
      <c r="V22" s="79"/>
      <c r="W22" s="79"/>
      <c r="X22" s="79"/>
      <c r="Y22" s="79"/>
      <c r="Z22" s="79"/>
      <c r="AA22" s="79"/>
      <c r="AB22" s="79"/>
      <c r="AC22" s="79"/>
      <c r="AD22" s="79"/>
      <c r="AE22" s="79"/>
      <c r="AF22" s="79"/>
      <c r="AG22" s="79"/>
      <c r="AH22" s="79"/>
      <c r="AI22" s="79"/>
    </row>
    <row r="23" spans="3:50">
      <c r="J23" s="79"/>
      <c r="K23" s="80"/>
      <c r="L23" s="80"/>
      <c r="M23" s="80"/>
      <c r="N23" s="80"/>
      <c r="O23" s="80"/>
      <c r="P23" s="80"/>
      <c r="Q23" s="79"/>
      <c r="R23" s="80"/>
      <c r="S23" s="80"/>
      <c r="T23" s="79"/>
      <c r="U23" s="80"/>
      <c r="V23" s="80"/>
      <c r="W23" s="80"/>
      <c r="X23" s="80"/>
      <c r="Y23" s="79"/>
      <c r="Z23" s="79"/>
      <c r="AA23" s="80"/>
      <c r="AB23" s="80"/>
      <c r="AC23" s="80"/>
      <c r="AD23" s="80"/>
      <c r="AE23" s="80"/>
      <c r="AF23" s="80"/>
      <c r="AG23" s="80"/>
      <c r="AH23" s="80"/>
      <c r="AI23" s="80"/>
    </row>
    <row r="25" spans="3:50">
      <c r="C25" s="69" t="s">
        <v>383</v>
      </c>
      <c r="J25" s="365" t="s">
        <v>370</v>
      </c>
      <c r="K25" s="404"/>
      <c r="L25" s="404"/>
      <c r="M25" s="404"/>
      <c r="N25" s="404"/>
      <c r="O25" s="404"/>
      <c r="P25" s="404"/>
      <c r="Q25" s="404"/>
      <c r="R25" s="404"/>
      <c r="S25" s="404"/>
      <c r="T25" s="362"/>
      <c r="U25" s="405"/>
      <c r="V25" s="405"/>
      <c r="W25" s="405"/>
      <c r="X25" s="405"/>
      <c r="Y25" s="405"/>
      <c r="Z25" s="405"/>
      <c r="AA25" s="405"/>
      <c r="AB25" s="405"/>
      <c r="AC25" s="405"/>
      <c r="AD25" s="405"/>
      <c r="AE25" s="405"/>
      <c r="AF25" s="405"/>
      <c r="AG25" s="405"/>
      <c r="AH25" s="405"/>
      <c r="AI25" s="405"/>
      <c r="AJ25" s="405"/>
      <c r="AK25" s="405"/>
      <c r="AL25" s="405"/>
      <c r="AM25" s="405"/>
      <c r="AN25" s="405"/>
      <c r="AO25" s="405"/>
      <c r="AP25" s="405"/>
      <c r="AQ25" s="406"/>
      <c r="AR25" s="68"/>
    </row>
    <row r="26" spans="3:50" ht="18.75" customHeight="1">
      <c r="J26" s="365" t="s">
        <v>384</v>
      </c>
      <c r="K26" s="404"/>
      <c r="L26" s="404"/>
      <c r="M26" s="404"/>
      <c r="N26" s="404"/>
      <c r="O26" s="404"/>
      <c r="P26" s="404"/>
      <c r="Q26" s="404"/>
      <c r="R26" s="404"/>
      <c r="S26" s="404"/>
      <c r="T26" s="362"/>
      <c r="U26" s="405"/>
      <c r="V26" s="405"/>
      <c r="W26" s="405"/>
      <c r="X26" s="405"/>
      <c r="Y26" s="405"/>
      <c r="Z26" s="405"/>
      <c r="AA26" s="405"/>
      <c r="AB26" s="405"/>
      <c r="AC26" s="405"/>
      <c r="AD26" s="405"/>
      <c r="AE26" s="405"/>
      <c r="AF26" s="405"/>
      <c r="AG26" s="405"/>
      <c r="AH26" s="405"/>
      <c r="AI26" s="405"/>
      <c r="AJ26" s="405"/>
      <c r="AK26" s="405"/>
      <c r="AL26" s="405"/>
      <c r="AM26" s="405"/>
      <c r="AN26" s="405"/>
      <c r="AO26" s="405"/>
      <c r="AP26" s="405"/>
      <c r="AQ26" s="406"/>
      <c r="AR26" s="68"/>
    </row>
    <row r="27" spans="3:50" ht="18.75" customHeight="1">
      <c r="J27" s="413" t="s">
        <v>385</v>
      </c>
      <c r="K27" s="414"/>
      <c r="L27" s="414"/>
      <c r="M27" s="414"/>
      <c r="N27" s="414"/>
      <c r="O27" s="414"/>
      <c r="P27" s="414"/>
      <c r="Q27" s="414"/>
      <c r="R27" s="414"/>
      <c r="S27" s="414"/>
      <c r="T27" s="415"/>
      <c r="U27" s="416"/>
      <c r="V27" s="416"/>
      <c r="W27" s="416"/>
      <c r="X27" s="416"/>
      <c r="Y27" s="416"/>
      <c r="Z27" s="416"/>
      <c r="AA27" s="416"/>
      <c r="AB27" s="416"/>
      <c r="AC27" s="416"/>
      <c r="AD27" s="416"/>
      <c r="AE27" s="416"/>
      <c r="AF27" s="416"/>
      <c r="AG27" s="416"/>
      <c r="AH27" s="416"/>
      <c r="AI27" s="416"/>
      <c r="AJ27" s="416"/>
      <c r="AK27" s="416"/>
      <c r="AL27" s="416"/>
      <c r="AM27" s="416"/>
      <c r="AN27" s="416"/>
      <c r="AO27" s="416"/>
      <c r="AP27" s="416"/>
      <c r="AQ27" s="417"/>
      <c r="AR27" s="68"/>
    </row>
    <row r="28" spans="3:50">
      <c r="J28" s="390" t="s">
        <v>386</v>
      </c>
      <c r="K28" s="361"/>
      <c r="L28" s="361"/>
      <c r="M28" s="361"/>
      <c r="N28" s="361"/>
      <c r="O28" s="361"/>
      <c r="P28" s="361"/>
      <c r="Q28" s="361"/>
      <c r="R28" s="361"/>
      <c r="S28" s="361"/>
      <c r="T28" s="420"/>
      <c r="U28" s="421"/>
      <c r="V28" s="421"/>
      <c r="W28" s="421"/>
      <c r="X28" s="421"/>
      <c r="Y28" s="421"/>
      <c r="Z28" s="361" t="s">
        <v>375</v>
      </c>
      <c r="AA28" s="361"/>
      <c r="AB28" s="361"/>
      <c r="AC28" s="418"/>
      <c r="AD28" s="418"/>
      <c r="AE28" s="418"/>
      <c r="AF28" s="418"/>
      <c r="AG28" s="418"/>
      <c r="AH28" s="418"/>
      <c r="AI28" s="361" t="s">
        <v>375</v>
      </c>
      <c r="AJ28" s="361"/>
      <c r="AK28" s="361"/>
      <c r="AL28" s="418"/>
      <c r="AM28" s="418"/>
      <c r="AN28" s="418"/>
      <c r="AO28" s="418"/>
      <c r="AP28" s="418"/>
      <c r="AQ28" s="419"/>
      <c r="AR28" s="68"/>
    </row>
  </sheetData>
  <mergeCells count="68">
    <mergeCell ref="AL28:AQ28"/>
    <mergeCell ref="J28:S28"/>
    <mergeCell ref="T28:Y28"/>
    <mergeCell ref="Z28:AB28"/>
    <mergeCell ref="AC28:AH28"/>
    <mergeCell ref="AI28:AK28"/>
    <mergeCell ref="AN18:AU18"/>
    <mergeCell ref="J26:S26"/>
    <mergeCell ref="T26:AQ26"/>
    <mergeCell ref="J27:S27"/>
    <mergeCell ref="T27:AQ27"/>
    <mergeCell ref="AK12:AQ12"/>
    <mergeCell ref="J25:S25"/>
    <mergeCell ref="T25:AQ25"/>
    <mergeCell ref="AV18:AX18"/>
    <mergeCell ref="J19:S19"/>
    <mergeCell ref="T19:AC19"/>
    <mergeCell ref="AG19:AM19"/>
    <mergeCell ref="AN19:AP19"/>
    <mergeCell ref="AQ19:AS19"/>
    <mergeCell ref="AT19:AU19"/>
    <mergeCell ref="AV19:AX19"/>
    <mergeCell ref="J18:S18"/>
    <mergeCell ref="T18:V18"/>
    <mergeCell ref="W18:X18"/>
    <mergeCell ref="Y18:AC18"/>
    <mergeCell ref="AG18:AM18"/>
    <mergeCell ref="J12:S12"/>
    <mergeCell ref="T12:Z12"/>
    <mergeCell ref="AA12:AB12"/>
    <mergeCell ref="AC12:AH12"/>
    <mergeCell ref="AI12:AJ12"/>
    <mergeCell ref="J13:S13"/>
    <mergeCell ref="T13:AQ13"/>
    <mergeCell ref="J15:S15"/>
    <mergeCell ref="J16:S16"/>
    <mergeCell ref="J17:S17"/>
    <mergeCell ref="T17:V17"/>
    <mergeCell ref="AG17:AP17"/>
    <mergeCell ref="AQ17:AS17"/>
    <mergeCell ref="AK11:AQ11"/>
    <mergeCell ref="J8:S8"/>
    <mergeCell ref="T8:AQ8"/>
    <mergeCell ref="J9:S9"/>
    <mergeCell ref="T9:AQ9"/>
    <mergeCell ref="J10:S10"/>
    <mergeCell ref="T10:Z10"/>
    <mergeCell ref="AA10:AB10"/>
    <mergeCell ref="AC10:AH10"/>
    <mergeCell ref="AI10:AJ10"/>
    <mergeCell ref="AK10:AQ10"/>
    <mergeCell ref="J11:S11"/>
    <mergeCell ref="T11:Z11"/>
    <mergeCell ref="AA11:AB11"/>
    <mergeCell ref="AC11:AH11"/>
    <mergeCell ref="AI11:AJ11"/>
    <mergeCell ref="AD3:AE3"/>
    <mergeCell ref="T5:AQ5"/>
    <mergeCell ref="J6:S6"/>
    <mergeCell ref="T6:AQ6"/>
    <mergeCell ref="J7:S7"/>
    <mergeCell ref="T7:AQ7"/>
    <mergeCell ref="J3:M3"/>
    <mergeCell ref="N3:Q3"/>
    <mergeCell ref="R3:S3"/>
    <mergeCell ref="T3:W3"/>
    <mergeCell ref="X3:Y3"/>
    <mergeCell ref="Z3:AC3"/>
  </mergeCells>
  <phoneticPr fontId="2"/>
  <conditionalFormatting sqref="J18:S19">
    <cfRule type="expression" dxfId="15" priority="9">
      <formula>IF($J$16="口径変更φ",TRUE,FALSE)</formula>
    </cfRule>
  </conditionalFormatting>
  <conditionalFormatting sqref="T18:V18">
    <cfRule type="expression" dxfId="14" priority="3">
      <formula>IF($J$16="口径変更φ",TRUE,FALSE)</formula>
    </cfRule>
  </conditionalFormatting>
  <conditionalFormatting sqref="T19:AC19">
    <cfRule type="expression" dxfId="13" priority="11">
      <formula>IF($J$16="口径変更φ",TRUE,FALSE)</formula>
    </cfRule>
  </conditionalFormatting>
  <conditionalFormatting sqref="W18:X18">
    <cfRule type="expression" dxfId="12" priority="2">
      <formula>IF($J$16="口径変更φ",TRUE,FALSE)</formula>
    </cfRule>
  </conditionalFormatting>
  <conditionalFormatting sqref="Y18:AC18">
    <cfRule type="expression" dxfId="11" priority="1">
      <formula>IF($J$16="口径変更φ",TRUE,FALSE)</formula>
    </cfRule>
  </conditionalFormatting>
  <conditionalFormatting sqref="AG18:AM19">
    <cfRule type="expression" dxfId="10" priority="8">
      <formula>IF($J$16="口径変更φ",TRUE,FALSE)</formula>
    </cfRule>
  </conditionalFormatting>
  <conditionalFormatting sqref="AG17:AP17">
    <cfRule type="expression" dxfId="9" priority="7">
      <formula>IF($J$16="口径変更φ",TRUE,FALSE)</formula>
    </cfRule>
  </conditionalFormatting>
  <conditionalFormatting sqref="AN19:AP19">
    <cfRule type="expression" dxfId="8" priority="6">
      <formula>IF($J$16="口径変更φ",TRUE,FALSE)</formula>
    </cfRule>
  </conditionalFormatting>
  <conditionalFormatting sqref="AN18:AU18">
    <cfRule type="expression" dxfId="7" priority="5">
      <formula>IF($J$16="口径変更φ",TRUE,FALSE)</formula>
    </cfRule>
  </conditionalFormatting>
  <conditionalFormatting sqref="AT19:AU19">
    <cfRule type="expression" dxfId="6" priority="4">
      <formula>IF($J$16="口径変更φ",TRUE,FALSE)</formula>
    </cfRule>
  </conditionalFormatting>
  <dataValidations count="3">
    <dataValidation type="list" allowBlank="1" showInputMessage="1" showErrorMessage="1" sqref="W18:X18" xr:uid="{00000000-0002-0000-0100-000000000000}">
      <formula1>"L,S,H,M,LE,LM,LS"</formula1>
    </dataValidation>
    <dataValidation type="whole" allowBlank="1" showInputMessage="1" showErrorMessage="1" sqref="AT19" xr:uid="{00000000-0002-0000-0100-000001000000}">
      <formula1>1</formula1>
      <formula2>12</formula2>
    </dataValidation>
    <dataValidation type="textLength" allowBlank="1" showInputMessage="1" showErrorMessage="1" sqref="AN19:AP19" xr:uid="{00000000-0002-0000-0100-000002000000}">
      <formula1>4</formula1>
      <formula2>4</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リスト!$B$2:$B$4</xm:f>
          </x14:formula1>
          <xm:sqref>J16:S16</xm:sqref>
        </x14:dataValidation>
        <x14:dataValidation type="list" allowBlank="1" showInputMessage="1" showErrorMessage="1" xr:uid="{00000000-0002-0000-0100-000004000000}">
          <x14:formula1>
            <xm:f>リスト!$A$2:$A$6</xm:f>
          </x14:formula1>
          <xm:sqref>J15:S15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L47"/>
  <sheetViews>
    <sheetView tabSelected="1" view="pageBreakPreview" zoomScale="115" zoomScaleNormal="115" zoomScaleSheetLayoutView="115" workbookViewId="0">
      <selection sqref="A1:E1"/>
    </sheetView>
  </sheetViews>
  <sheetFormatPr defaultColWidth="9" defaultRowHeight="12"/>
  <cols>
    <col min="1" max="66" width="1.44140625" style="1" customWidth="1"/>
    <col min="67" max="16384" width="9" style="1"/>
  </cols>
  <sheetData>
    <row r="1" spans="1:63" ht="18" customHeight="1">
      <c r="A1" s="89" t="str">
        <f>IF(VLOOKUP($F$7,選択リスト!$B$3:$CN$26,2,FALSE)=0,"",VLOOKUP($F$7,選択リスト!$B$3:$CN$26,2,FALSE))</f>
        <v>様式第</v>
      </c>
      <c r="B1" s="89"/>
      <c r="C1" s="89"/>
      <c r="D1" s="89"/>
      <c r="E1" s="89"/>
      <c r="F1" s="89">
        <f>IF(VLOOKUP($F$7,選択リスト!$B$3:$CN$26,3,FALSE)=0,"",VLOOKUP($F$7,選択リスト!$B$3:$CN$26,3,FALSE))</f>
        <v>1</v>
      </c>
      <c r="G1" s="89"/>
      <c r="H1" s="89"/>
      <c r="I1" s="89"/>
      <c r="J1" s="89"/>
      <c r="K1" s="89" t="str">
        <f>IF(VLOOKUP($F$7,選択リスト!$B$3:$CN$26,4,FALSE)=0,"",VLOOKUP($F$7,選択リスト!$B$3:$CN$26,4,FALSE))</f>
        <v>号（第11</v>
      </c>
      <c r="L1" s="89"/>
      <c r="M1" s="89"/>
      <c r="N1" s="89"/>
      <c r="O1" s="89"/>
      <c r="P1" s="89" t="str">
        <f>IF(VLOOKUP($F$7,選択リスト!$B$3:$CN$26,5,FALSE)=0,"",VLOOKUP($F$7,選択リスト!$B$3:$CN$26,5,FALSE))</f>
        <v>条関係）</v>
      </c>
      <c r="Q1" s="89"/>
      <c r="R1" s="89"/>
      <c r="S1" s="89"/>
      <c r="T1" s="89"/>
      <c r="U1" s="53"/>
      <c r="V1" s="53"/>
      <c r="W1" s="53"/>
      <c r="X1" s="53"/>
      <c r="Y1" s="53"/>
      <c r="Z1" s="53"/>
      <c r="AA1" s="53"/>
      <c r="AB1" s="91" t="str">
        <f>IF(VLOOKUP($F$7,選択リスト!$B$3:$CN$26,6,FALSE)=0,"",VLOOKUP($F$7,選択リスト!$B$3:$CN$26,6,FALSE))</f>
        <v>受付</v>
      </c>
      <c r="AC1" s="91"/>
      <c r="AD1" s="91"/>
      <c r="AE1" s="91"/>
      <c r="AF1" s="53"/>
      <c r="AG1" s="53"/>
      <c r="AH1" s="53"/>
      <c r="AI1" s="53"/>
      <c r="AJ1" s="89"/>
      <c r="AK1" s="89"/>
      <c r="AL1" s="89"/>
      <c r="AM1" s="91" t="s">
        <v>2</v>
      </c>
      <c r="AN1" s="91"/>
      <c r="AO1" s="91"/>
      <c r="AP1" s="91"/>
      <c r="AQ1" s="91"/>
      <c r="AR1" s="91" t="s">
        <v>3</v>
      </c>
      <c r="AS1" s="91"/>
      <c r="AT1" s="53"/>
      <c r="AU1" s="89"/>
      <c r="AV1" s="89"/>
      <c r="AW1" s="89"/>
      <c r="AX1" s="91" t="s">
        <v>4</v>
      </c>
      <c r="AY1" s="91"/>
      <c r="AZ1" s="53"/>
      <c r="BA1" s="89" t="str">
        <f>IF(VLOOKUP($F$7,選択リスト!$B$3:$CN$26,7,FALSE)=0,"",VLOOKUP($F$7,選択リスト!$B$3:$CN$26,7,FALSE))</f>
        <v>第</v>
      </c>
      <c r="BB1" s="89"/>
      <c r="BC1" s="89"/>
      <c r="BD1" s="91"/>
      <c r="BE1" s="91"/>
      <c r="BF1" s="91"/>
      <c r="BG1" s="91"/>
      <c r="BH1" s="91" t="str">
        <f>IF(VLOOKUP($F$7,選択リスト!$B$3:$CN$26,8,FALSE)=0,"",VLOOKUP($F$7,選択リスト!$B$3:$CN$26,8,FALSE))</f>
        <v>号</v>
      </c>
      <c r="BI1" s="91"/>
      <c r="BJ1" s="91"/>
    </row>
    <row r="2" spans="1:63" ht="18" customHeight="1">
      <c r="A2" s="92" t="s">
        <v>7</v>
      </c>
      <c r="B2" s="93"/>
      <c r="C2" s="96" t="str">
        <f>IF(VLOOKUP($F$7,選択リスト!$B$3:$CN$26,9,FALSE)=0,"",VLOOKUP($F$7,選択リスト!$B$3:$CN$26,9,FALSE))</f>
        <v>課長</v>
      </c>
      <c r="D2" s="97"/>
      <c r="E2" s="97"/>
      <c r="F2" s="97"/>
      <c r="G2" s="97"/>
      <c r="H2" s="98"/>
      <c r="I2" s="96" t="str">
        <f>IF(VLOOKUP($F$7,選択リスト!$B$3:$CN$26,10,FALSE)=0,"",VLOOKUP($F$7,選択リスト!$B$3:$CN$26,10,FALSE))</f>
        <v>係長</v>
      </c>
      <c r="J2" s="97"/>
      <c r="K2" s="97"/>
      <c r="L2" s="97"/>
      <c r="M2" s="97"/>
      <c r="N2" s="98"/>
      <c r="O2" s="96" t="str">
        <f>IF(VLOOKUP($F$7,選択リスト!$B$3:$CN$26,11,FALSE)=0,"",VLOOKUP($F$7,選択リスト!$B$3:$CN$26,11,FALSE))</f>
        <v>設計審査</v>
      </c>
      <c r="P2" s="97"/>
      <c r="Q2" s="97"/>
      <c r="R2" s="97"/>
      <c r="S2" s="97"/>
      <c r="T2" s="98"/>
      <c r="U2" s="96" t="str">
        <f>IF(VLOOKUP($F$7,選択リスト!$B$3:$CN$26,12,FALSE)=0,"",VLOOKUP($F$7,選択リスト!$B$3:$CN$26,12,FALSE))</f>
        <v>係</v>
      </c>
      <c r="V2" s="97"/>
      <c r="W2" s="97"/>
      <c r="X2" s="97"/>
      <c r="Y2" s="97"/>
      <c r="Z2" s="98"/>
      <c r="AA2" s="96" t="str">
        <f>IF(VLOOKUP($F$7,選択リスト!$B$3:$CN$26,13,FALSE)=0,"",VLOOKUP($F$7,選択リスト!$B$3:$CN$26,13,FALSE))</f>
        <v/>
      </c>
      <c r="AB2" s="97"/>
      <c r="AC2" s="97"/>
      <c r="AD2" s="97"/>
      <c r="AE2" s="97"/>
      <c r="AF2" s="98"/>
      <c r="AG2" s="8"/>
      <c r="AH2" s="9"/>
      <c r="AI2" s="99" t="str">
        <f>IF(VLOOKUP($F$7,選択リスト!$B$3:$CN$26,14,FALSE)=0,"",VLOOKUP($F$7,選択リスト!$B$3:$CN$26,14,FALSE))</f>
        <v>水栓番号</v>
      </c>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10"/>
      <c r="BJ2" s="11"/>
    </row>
    <row r="3" spans="1:63" ht="26.1" customHeight="1">
      <c r="A3" s="94"/>
      <c r="B3" s="95"/>
      <c r="C3" s="100"/>
      <c r="D3" s="101"/>
      <c r="E3" s="101"/>
      <c r="F3" s="101"/>
      <c r="G3" s="101"/>
      <c r="H3" s="102"/>
      <c r="I3" s="100"/>
      <c r="J3" s="101"/>
      <c r="K3" s="101"/>
      <c r="L3" s="101"/>
      <c r="M3" s="101"/>
      <c r="N3" s="102"/>
      <c r="O3" s="100"/>
      <c r="P3" s="101"/>
      <c r="Q3" s="101"/>
      <c r="R3" s="101"/>
      <c r="S3" s="101"/>
      <c r="T3" s="102"/>
      <c r="U3" s="100"/>
      <c r="V3" s="101"/>
      <c r="W3" s="101"/>
      <c r="X3" s="101"/>
      <c r="Y3" s="101"/>
      <c r="Z3" s="102"/>
      <c r="AA3" s="100"/>
      <c r="AB3" s="101"/>
      <c r="AC3" s="101"/>
      <c r="AD3" s="101"/>
      <c r="AE3" s="101"/>
      <c r="AF3" s="101"/>
      <c r="AG3" s="118"/>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20"/>
    </row>
    <row r="4" spans="1:63" ht="26.1" customHeight="1" thickBot="1">
      <c r="A4" s="94"/>
      <c r="B4" s="95"/>
      <c r="C4" s="103"/>
      <c r="D4" s="104"/>
      <c r="E4" s="104"/>
      <c r="F4" s="104"/>
      <c r="G4" s="104"/>
      <c r="H4" s="105"/>
      <c r="I4" s="103"/>
      <c r="J4" s="104"/>
      <c r="K4" s="104"/>
      <c r="L4" s="104"/>
      <c r="M4" s="104"/>
      <c r="N4" s="105"/>
      <c r="O4" s="103"/>
      <c r="P4" s="104"/>
      <c r="Q4" s="104"/>
      <c r="R4" s="104"/>
      <c r="S4" s="104"/>
      <c r="T4" s="105"/>
      <c r="U4" s="103"/>
      <c r="V4" s="104"/>
      <c r="W4" s="104"/>
      <c r="X4" s="104"/>
      <c r="Y4" s="104"/>
      <c r="Z4" s="105"/>
      <c r="AA4" s="103"/>
      <c r="AB4" s="104"/>
      <c r="AC4" s="104"/>
      <c r="AD4" s="104"/>
      <c r="AE4" s="104"/>
      <c r="AF4" s="104"/>
      <c r="AG4" s="103"/>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5"/>
    </row>
    <row r="5" spans="1:63" ht="9.9" customHeight="1" thickTop="1">
      <c r="A5" s="109" t="str">
        <f>IF(VLOOKUP($F$7,選択リスト!$B$3:$CN$26,15,FALSE)=0,"",VLOOKUP($F$7,選択リスト!$B$3:$CN$26,15,FALSE))</f>
        <v>給水装置工事申込書</v>
      </c>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1"/>
    </row>
    <row r="6" spans="1:63" ht="9.9" customHeight="1">
      <c r="A6" s="112"/>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4"/>
    </row>
    <row r="7" spans="1:63" ht="18" customHeight="1">
      <c r="A7" s="115" t="str">
        <f>IF(VLOOKUP($F$7,選択リスト!$B$3:$CN$26,16,FALSE)=0,"",VLOOKUP($F$7,選択リスト!$B$3:$CN$26,16,FALSE))</f>
        <v>（申込先）</v>
      </c>
      <c r="B7" s="116"/>
      <c r="C7" s="116"/>
      <c r="D7" s="116"/>
      <c r="E7" s="116"/>
      <c r="F7" s="91" t="s">
        <v>70</v>
      </c>
      <c r="G7" s="91"/>
      <c r="H7" s="91"/>
      <c r="I7" s="91"/>
      <c r="J7" s="91"/>
      <c r="K7" s="91"/>
      <c r="L7" s="91"/>
      <c r="M7" s="91"/>
      <c r="N7" s="91"/>
      <c r="O7" s="91"/>
      <c r="P7" s="91"/>
      <c r="Q7" s="91"/>
      <c r="R7" s="91"/>
      <c r="S7" s="91"/>
      <c r="T7" s="91"/>
      <c r="AQ7" s="104" t="str">
        <f>入力!J3</f>
        <v>令和</v>
      </c>
      <c r="AR7" s="104"/>
      <c r="AS7" s="104"/>
      <c r="AT7" s="88"/>
      <c r="AU7" s="90"/>
      <c r="AV7" s="90"/>
      <c r="AW7" s="90"/>
      <c r="AX7" s="104" t="s">
        <v>2</v>
      </c>
      <c r="AY7" s="104"/>
      <c r="AZ7" s="88"/>
      <c r="BA7" s="90"/>
      <c r="BB7" s="90"/>
      <c r="BC7" s="90"/>
      <c r="BD7" s="104" t="s">
        <v>8</v>
      </c>
      <c r="BE7" s="104"/>
      <c r="BF7" s="90"/>
      <c r="BG7" s="90"/>
      <c r="BH7" s="90"/>
      <c r="BI7" s="104" t="s">
        <v>9</v>
      </c>
      <c r="BJ7" s="117"/>
    </row>
    <row r="8" spans="1:63" ht="24" customHeight="1">
      <c r="A8" s="34"/>
      <c r="K8" s="27"/>
      <c r="L8" s="27"/>
      <c r="M8" s="27"/>
      <c r="S8" s="91" t="str">
        <f>IF(VLOOKUP($F$7,選択リスト!$B$3:$CN$26,17,FALSE)=0,"",VLOOKUP($F$7,選択リスト!$B$3:$CN$26,17,FALSE))</f>
        <v>（申込者）</v>
      </c>
      <c r="T8" s="91"/>
      <c r="U8" s="91"/>
      <c r="V8" s="91"/>
      <c r="W8" s="91"/>
      <c r="X8" s="91"/>
      <c r="Y8" s="130" t="s">
        <v>10</v>
      </c>
      <c r="Z8" s="130"/>
      <c r="AA8" s="130"/>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35"/>
      <c r="BK8" s="83"/>
    </row>
    <row r="9" spans="1:63" ht="12" customHeight="1">
      <c r="A9" s="34"/>
      <c r="Y9" s="132" t="s">
        <v>11</v>
      </c>
      <c r="Z9" s="132"/>
      <c r="AA9" s="132"/>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36"/>
      <c r="BK9" s="83"/>
    </row>
    <row r="10" spans="1:63" ht="27" customHeight="1">
      <c r="A10" s="34"/>
      <c r="Y10" s="130" t="s">
        <v>12</v>
      </c>
      <c r="Z10" s="130"/>
      <c r="AA10" s="130"/>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36"/>
      <c r="BK10" s="83"/>
    </row>
    <row r="11" spans="1:63" ht="15" customHeight="1">
      <c r="A11" s="34"/>
      <c r="Y11" s="139" t="s">
        <v>13</v>
      </c>
      <c r="Z11" s="139"/>
      <c r="AA11" s="139"/>
      <c r="AC11" s="106"/>
      <c r="AD11" s="106"/>
      <c r="AE11" s="106"/>
      <c r="AF11" s="106"/>
      <c r="AG11" s="106"/>
      <c r="AH11" s="106"/>
      <c r="AI11" s="28"/>
      <c r="AJ11" s="1" t="s">
        <v>14</v>
      </c>
      <c r="AL11" s="106"/>
      <c r="AM11" s="106"/>
      <c r="AN11" s="106"/>
      <c r="AO11" s="106"/>
      <c r="AP11" s="106"/>
      <c r="AQ11" s="106"/>
      <c r="AR11" s="106"/>
      <c r="AT11" s="1" t="s">
        <v>14</v>
      </c>
      <c r="AV11" s="106"/>
      <c r="AW11" s="106"/>
      <c r="AX11" s="106"/>
      <c r="AY11" s="106"/>
      <c r="AZ11" s="106"/>
      <c r="BA11" s="106"/>
      <c r="BB11" s="106"/>
      <c r="BC11" s="107"/>
      <c r="BD11" s="107"/>
      <c r="BE11" s="107"/>
      <c r="BF11" s="107"/>
      <c r="BG11" s="107"/>
      <c r="BH11" s="107"/>
      <c r="BI11" s="107"/>
      <c r="BJ11" s="108"/>
      <c r="BK11" s="83"/>
    </row>
    <row r="12" spans="1:63" ht="24.9" customHeight="1">
      <c r="A12" s="124" t="str">
        <f>IF(VLOOKUP($F$7,選択リスト!$B$3:$CN$26,19,FALSE)=0,"",VLOOKUP($F$7,選択リスト!$B$3:$CN$26,19,FALSE))</f>
        <v>　私は、次の指定給水装置工事事業者に、給水装置工事の申込手続及び施工に関する一切を委任し、工事を申込みます。なお、給水装置工事の施工にあたっては、給水条例をはじめとする関係法令等の遵守を徹底します。　　　　　　　　　
　また、給水装置工事の申込にあたって、以下の選択事項について誓約・同意いたします。当該給水装置の権利移転をした際は、継承者に本書の事項を遵守させます。</v>
      </c>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6"/>
    </row>
    <row r="13" spans="1:63" ht="24.9" customHeight="1">
      <c r="A13" s="127"/>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9"/>
    </row>
    <row r="14" spans="1:63" ht="24" customHeight="1">
      <c r="A14" s="133" t="str">
        <f>IF(VLOOKUP($F$7,選択リスト!$B$3:$CN$26,20,FALSE)=0,"",VLOOKUP($F$7,選択リスト!$B$3:$CN$26,20,FALSE))</f>
        <v>工事場所</v>
      </c>
      <c r="B14" s="134"/>
      <c r="C14" s="134"/>
      <c r="D14" s="134"/>
      <c r="E14" s="134"/>
      <c r="F14" s="134"/>
      <c r="G14" s="134"/>
      <c r="H14" s="76"/>
      <c r="I14" s="64"/>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64"/>
      <c r="BJ14" s="65"/>
      <c r="BK14" s="83"/>
    </row>
    <row r="15" spans="1:63" ht="18" customHeight="1">
      <c r="A15" s="137" t="s">
        <v>15</v>
      </c>
      <c r="B15" s="138"/>
      <c r="C15" s="138"/>
      <c r="D15" s="138"/>
      <c r="E15" s="138"/>
      <c r="F15" s="138"/>
      <c r="G15" s="138"/>
      <c r="H15" s="5"/>
      <c r="I15" s="6"/>
      <c r="J15" s="121" t="s">
        <v>152</v>
      </c>
      <c r="K15" s="121"/>
      <c r="L15" s="121"/>
      <c r="M15" s="121"/>
      <c r="N15" s="122"/>
      <c r="O15" s="122"/>
      <c r="P15" s="122"/>
      <c r="Q15" s="122" t="s">
        <v>153</v>
      </c>
      <c r="R15" s="122"/>
      <c r="S15" s="122"/>
      <c r="T15" s="21"/>
      <c r="U15" s="6"/>
      <c r="V15" s="121" t="s">
        <v>154</v>
      </c>
      <c r="W15" s="121"/>
      <c r="X15" s="121"/>
      <c r="Y15" s="121"/>
      <c r="Z15" s="121"/>
      <c r="AA15" s="121"/>
      <c r="AB15" s="121"/>
      <c r="AC15" s="121"/>
      <c r="AD15" s="122"/>
      <c r="AE15" s="122"/>
      <c r="AF15" s="122"/>
      <c r="AG15" s="121" t="s">
        <v>24</v>
      </c>
      <c r="AH15" s="121"/>
      <c r="AI15" s="121"/>
      <c r="AJ15" s="122"/>
      <c r="AK15" s="122"/>
      <c r="AL15" s="122"/>
      <c r="AM15" s="121" t="s">
        <v>16</v>
      </c>
      <c r="AN15" s="121"/>
      <c r="AO15" s="123"/>
      <c r="AP15" s="21"/>
      <c r="AQ15" s="6"/>
      <c r="AR15" s="122" t="s">
        <v>117</v>
      </c>
      <c r="AS15" s="122"/>
      <c r="AT15" s="122"/>
      <c r="AU15" s="122"/>
      <c r="AV15" s="122"/>
      <c r="AW15" s="121"/>
      <c r="AX15" s="121"/>
      <c r="AY15" s="121"/>
      <c r="AZ15" s="121"/>
      <c r="BA15" s="121"/>
      <c r="BB15" s="121"/>
      <c r="BC15" s="121"/>
      <c r="BD15" s="122" t="s">
        <v>118</v>
      </c>
      <c r="BE15" s="135"/>
      <c r="BF15" s="6"/>
      <c r="BG15" s="6"/>
      <c r="BH15" s="122" t="s">
        <v>59</v>
      </c>
      <c r="BI15" s="122"/>
      <c r="BJ15" s="136"/>
    </row>
    <row r="16" spans="1:63" ht="24" customHeight="1">
      <c r="A16" s="162" t="str">
        <f>IF(VLOOKUP($F$7,選択リスト!$B$3:$CN$26,21,FALSE)=0,"",VLOOKUP($F$7,選択リスト!$B$3:$CN$26,21,FALSE))</f>
        <v>指定給水
装置工事
事業者</v>
      </c>
      <c r="B16" s="163"/>
      <c r="C16" s="163"/>
      <c r="D16" s="163"/>
      <c r="E16" s="163"/>
      <c r="F16" s="163"/>
      <c r="G16" s="164"/>
      <c r="H16" s="168" t="str">
        <f>IF(VLOOKUP($F$7,選択リスト!$B$3:$CN$26,25,FALSE)=0,"",VLOOKUP($F$7,選択リスト!$B$3:$CN$26,25,FALSE))</f>
        <v>住　　所</v>
      </c>
      <c r="I16" s="169"/>
      <c r="J16" s="169"/>
      <c r="K16" s="169"/>
      <c r="L16" s="169"/>
      <c r="M16" s="170"/>
      <c r="N16" s="141"/>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3"/>
      <c r="BK16" s="83"/>
    </row>
    <row r="17" spans="1:64" ht="24" customHeight="1">
      <c r="A17" s="165"/>
      <c r="B17" s="166"/>
      <c r="C17" s="166"/>
      <c r="D17" s="166"/>
      <c r="E17" s="166"/>
      <c r="F17" s="166"/>
      <c r="G17" s="167"/>
      <c r="H17" s="144" t="str">
        <f>IF(VLOOKUP($F$7,選択リスト!$B$3:$CN$26,26,FALSE)=0,"",VLOOKUP($F$7,選択リスト!$B$3:$CN$26,26,FALSE))</f>
        <v>事業者名</v>
      </c>
      <c r="I17" s="145"/>
      <c r="J17" s="145"/>
      <c r="K17" s="145"/>
      <c r="L17" s="145"/>
      <c r="M17" s="146"/>
      <c r="N17" s="147"/>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9"/>
      <c r="BK17" s="83"/>
    </row>
    <row r="18" spans="1:64" ht="13.5" customHeight="1">
      <c r="A18" s="165"/>
      <c r="B18" s="166"/>
      <c r="C18" s="166"/>
      <c r="D18" s="166"/>
      <c r="E18" s="166"/>
      <c r="F18" s="166"/>
      <c r="G18" s="167"/>
      <c r="H18" s="144" t="str">
        <f>IF(VLOOKUP($F$7,選択リスト!$B$3:$CN$26,27,FALSE)=0,"",VLOOKUP($F$7,選択リスト!$B$3:$CN$26,27,FALSE))</f>
        <v>代 表 者</v>
      </c>
      <c r="I18" s="145"/>
      <c r="J18" s="145"/>
      <c r="K18" s="145"/>
      <c r="L18" s="145"/>
      <c r="M18" s="146"/>
      <c r="N18" s="156"/>
      <c r="O18" s="157"/>
      <c r="P18" s="157"/>
      <c r="Q18" s="157"/>
      <c r="R18" s="157"/>
      <c r="S18" s="157"/>
      <c r="T18" s="157"/>
      <c r="U18" s="157"/>
      <c r="V18" s="157"/>
      <c r="W18" s="157"/>
      <c r="X18" s="157"/>
      <c r="Y18" s="157"/>
      <c r="Z18" s="157"/>
      <c r="AA18" s="157"/>
      <c r="AB18" s="158"/>
      <c r="AC18" s="144" t="s">
        <v>387</v>
      </c>
      <c r="AD18" s="145"/>
      <c r="AE18" s="145"/>
      <c r="AF18" s="145"/>
      <c r="AG18" s="145"/>
      <c r="AH18" s="145"/>
      <c r="AI18" s="145"/>
      <c r="AJ18" s="146"/>
      <c r="AK18" s="153"/>
      <c r="AL18" s="154"/>
      <c r="AM18" s="154"/>
      <c r="AN18" s="154"/>
      <c r="AO18" s="154"/>
      <c r="AP18" s="154"/>
      <c r="AQ18" s="154"/>
      <c r="AR18" s="154"/>
      <c r="AS18" s="87" t="s">
        <v>14</v>
      </c>
      <c r="AT18" s="154"/>
      <c r="AU18" s="154"/>
      <c r="AV18" s="154"/>
      <c r="AW18" s="154"/>
      <c r="AX18" s="154"/>
      <c r="AY18" s="154"/>
      <c r="AZ18" s="154"/>
      <c r="BA18" s="154"/>
      <c r="BB18" s="87" t="s">
        <v>14</v>
      </c>
      <c r="BC18" s="154"/>
      <c r="BD18" s="154"/>
      <c r="BE18" s="154"/>
      <c r="BF18" s="154"/>
      <c r="BG18" s="154"/>
      <c r="BH18" s="154"/>
      <c r="BI18" s="154"/>
      <c r="BJ18" s="155"/>
      <c r="BK18" s="83"/>
    </row>
    <row r="19" spans="1:64" ht="13.5" customHeight="1">
      <c r="A19" s="150" t="str">
        <f>IF(VLOOKUP($F$7,選択リスト!$B$3:$CN$26,22,FALSE)=0,"",VLOOKUP($F$7,選択リスト!$B$3:$CN$26,22,FALSE))</f>
        <v>指定番号</v>
      </c>
      <c r="B19" s="151"/>
      <c r="C19" s="151"/>
      <c r="D19" s="151"/>
      <c r="E19" s="151"/>
      <c r="F19" s="151"/>
      <c r="G19" s="152"/>
      <c r="H19" s="144"/>
      <c r="I19" s="145"/>
      <c r="J19" s="145"/>
      <c r="K19" s="145"/>
      <c r="L19" s="145"/>
      <c r="M19" s="146"/>
      <c r="N19" s="159"/>
      <c r="O19" s="160"/>
      <c r="P19" s="160"/>
      <c r="Q19" s="160"/>
      <c r="R19" s="160"/>
      <c r="S19" s="160"/>
      <c r="T19" s="160"/>
      <c r="U19" s="160"/>
      <c r="V19" s="160"/>
      <c r="W19" s="160"/>
      <c r="X19" s="160"/>
      <c r="Y19" s="160"/>
      <c r="Z19" s="160"/>
      <c r="AA19" s="160"/>
      <c r="AB19" s="161"/>
      <c r="AC19" s="144" t="s">
        <v>388</v>
      </c>
      <c r="AD19" s="145"/>
      <c r="AE19" s="145"/>
      <c r="AF19" s="145"/>
      <c r="AG19" s="145"/>
      <c r="AH19" s="145"/>
      <c r="AI19" s="145"/>
      <c r="AJ19" s="146"/>
      <c r="AK19" s="153"/>
      <c r="AL19" s="154"/>
      <c r="AM19" s="154"/>
      <c r="AN19" s="154"/>
      <c r="AO19" s="154"/>
      <c r="AP19" s="154"/>
      <c r="AQ19" s="154"/>
      <c r="AR19" s="154"/>
      <c r="AS19" s="87" t="s">
        <v>14</v>
      </c>
      <c r="AT19" s="154"/>
      <c r="AU19" s="154"/>
      <c r="AV19" s="154"/>
      <c r="AW19" s="154"/>
      <c r="AX19" s="154"/>
      <c r="AY19" s="154"/>
      <c r="AZ19" s="154"/>
      <c r="BA19" s="154"/>
      <c r="BB19" s="87" t="s">
        <v>14</v>
      </c>
      <c r="BC19" s="154"/>
      <c r="BD19" s="154"/>
      <c r="BE19" s="154"/>
      <c r="BF19" s="154"/>
      <c r="BG19" s="154"/>
      <c r="BH19" s="154"/>
      <c r="BI19" s="154"/>
      <c r="BJ19" s="155"/>
      <c r="BK19" s="83"/>
    </row>
    <row r="20" spans="1:64" ht="13.5" customHeight="1">
      <c r="A20" s="40" t="str">
        <f>IF(VLOOKUP($F$7,選択リスト!$B$3:$CN$26,23,FALSE)=0,"",VLOOKUP($F$7,選択リスト!$B$3:$CN$26,23,FALSE))</f>
        <v>(</v>
      </c>
      <c r="B20" s="116"/>
      <c r="C20" s="116"/>
      <c r="D20" s="116"/>
      <c r="E20" s="116"/>
      <c r="F20" s="116"/>
      <c r="G20" s="25" t="str">
        <f>IF(VLOOKUP($F$7,選択リスト!$B$3:$CN$26,24,FALSE)=0,"",VLOOKUP($F$7,選択リスト!$B$3:$CN$26,24,FALSE))</f>
        <v>)</v>
      </c>
      <c r="H20" s="144" t="str">
        <f>IF(VLOOKUP($F$7,選択リスト!$B$3:$CN$26,30,FALSE)=0,"",VLOOKUP($F$7,選択リスト!$B$3:$CN$26,30,FALSE))</f>
        <v>主任技術者</v>
      </c>
      <c r="I20" s="145"/>
      <c r="J20" s="145"/>
      <c r="K20" s="145"/>
      <c r="L20" s="145"/>
      <c r="M20" s="146"/>
      <c r="N20" s="156"/>
      <c r="O20" s="157"/>
      <c r="P20" s="157"/>
      <c r="Q20" s="157"/>
      <c r="R20" s="157"/>
      <c r="S20" s="157"/>
      <c r="T20" s="157"/>
      <c r="U20" s="157"/>
      <c r="V20" s="157"/>
      <c r="W20" s="157"/>
      <c r="X20" s="157"/>
      <c r="Y20" s="157"/>
      <c r="Z20" s="157"/>
      <c r="AA20" s="157"/>
      <c r="AB20" s="158"/>
      <c r="AC20" s="144" t="s">
        <v>389</v>
      </c>
      <c r="AD20" s="145"/>
      <c r="AE20" s="145"/>
      <c r="AF20" s="145"/>
      <c r="AG20" s="145"/>
      <c r="AH20" s="145"/>
      <c r="AI20" s="145"/>
      <c r="AJ20" s="146"/>
      <c r="AK20" s="153"/>
      <c r="AL20" s="154"/>
      <c r="AM20" s="154"/>
      <c r="AN20" s="154"/>
      <c r="AO20" s="154"/>
      <c r="AP20" s="154"/>
      <c r="AQ20" s="154"/>
      <c r="AR20" s="154"/>
      <c r="AS20" s="87" t="s">
        <v>14</v>
      </c>
      <c r="AT20" s="154"/>
      <c r="AU20" s="154"/>
      <c r="AV20" s="154"/>
      <c r="AW20" s="154"/>
      <c r="AX20" s="154"/>
      <c r="AY20" s="154"/>
      <c r="AZ20" s="154"/>
      <c r="BA20" s="154"/>
      <c r="BB20" s="87" t="s">
        <v>14</v>
      </c>
      <c r="BC20" s="154"/>
      <c r="BD20" s="154"/>
      <c r="BE20" s="154"/>
      <c r="BF20" s="154"/>
      <c r="BG20" s="154"/>
      <c r="BH20" s="154"/>
      <c r="BI20" s="154"/>
      <c r="BJ20" s="155"/>
      <c r="BK20" s="83"/>
    </row>
    <row r="21" spans="1:64" ht="12.9" customHeight="1">
      <c r="A21" s="171"/>
      <c r="B21" s="172"/>
      <c r="C21" s="172"/>
      <c r="D21" s="172"/>
      <c r="E21" s="172"/>
      <c r="F21" s="172"/>
      <c r="G21" s="173"/>
      <c r="H21" s="174"/>
      <c r="I21" s="175"/>
      <c r="J21" s="175"/>
      <c r="K21" s="175"/>
      <c r="L21" s="175"/>
      <c r="M21" s="176"/>
      <c r="N21" s="198"/>
      <c r="O21" s="199"/>
      <c r="P21" s="199"/>
      <c r="Q21" s="199"/>
      <c r="R21" s="199"/>
      <c r="S21" s="199"/>
      <c r="T21" s="199"/>
      <c r="U21" s="199"/>
      <c r="V21" s="199"/>
      <c r="W21" s="199"/>
      <c r="X21" s="199"/>
      <c r="Y21" s="199"/>
      <c r="Z21" s="199"/>
      <c r="AA21" s="199"/>
      <c r="AB21" s="200"/>
      <c r="AC21" s="174" t="s">
        <v>390</v>
      </c>
      <c r="AD21" s="175"/>
      <c r="AE21" s="175"/>
      <c r="AF21" s="175"/>
      <c r="AG21" s="175"/>
      <c r="AH21" s="175"/>
      <c r="AI21" s="175"/>
      <c r="AJ21" s="176"/>
      <c r="AK21" s="177"/>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9"/>
    </row>
    <row r="22" spans="1:64" ht="24" customHeight="1">
      <c r="A22" s="180" t="str">
        <f>IF(VLOOKUP($F$7,選択リスト!$B$3:$CN$26,33,FALSE)=0,"",VLOOKUP($F$7,選択リスト!$B$3:$CN$26,33,FALSE))</f>
        <v>選択事項</v>
      </c>
      <c r="B22" s="181"/>
      <c r="C22" s="181"/>
      <c r="D22" s="181"/>
      <c r="E22" s="181"/>
      <c r="F22" s="181"/>
      <c r="G22" s="182"/>
      <c r="H22" s="186"/>
      <c r="I22" s="187"/>
      <c r="J22" s="187"/>
      <c r="K22" s="188"/>
      <c r="L22" s="189" t="str">
        <f>IF(VLOOKUP($F$7,選択リスト!$B$3:$CN$26,35,FALSE)=0,"",VLOOKUP($F$7,選択リスト!$B$3:$CN$26,35,FALSE))</f>
        <v>（新設・改造の場合）
　分岐から量水器までの管種・口径等の配管情報について公開することに同意します。　　　　　</v>
      </c>
      <c r="M22" s="190"/>
      <c r="N22" s="190"/>
      <c r="O22" s="190"/>
      <c r="P22" s="190"/>
      <c r="Q22" s="190"/>
      <c r="R22" s="190"/>
      <c r="S22" s="190"/>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1"/>
      <c r="BL22"/>
    </row>
    <row r="23" spans="1:64" ht="24" customHeight="1">
      <c r="A23" s="183"/>
      <c r="B23" s="184"/>
      <c r="C23" s="184"/>
      <c r="D23" s="184"/>
      <c r="E23" s="184"/>
      <c r="F23" s="184"/>
      <c r="G23" s="185"/>
      <c r="H23" s="192"/>
      <c r="I23" s="193"/>
      <c r="J23" s="193"/>
      <c r="K23" s="194"/>
      <c r="L23" s="195" t="str">
        <f>IF(VLOOKUP($F$7,選択リスト!$B$3:$CN$26,36,FALSE)=0,"",VLOOKUP($F$7,選択リスト!$B$3:$CN$26,36,FALSE))</f>
        <v>（新設・改造の場合）
　今後、内線改造等を行う際は、必ず指定給水装置工事事業者に依頼することを誓約します。</v>
      </c>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6"/>
      <c r="BD23" s="196"/>
      <c r="BE23" s="196"/>
      <c r="BF23" s="196"/>
      <c r="BG23" s="196"/>
      <c r="BH23" s="196"/>
      <c r="BI23" s="196"/>
      <c r="BJ23" s="197"/>
      <c r="BL23"/>
    </row>
    <row r="24" spans="1:64" ht="36" customHeight="1">
      <c r="A24" s="201" t="str">
        <f>IF(VLOOKUP($F$7,選択リスト!$B$3:$CN$26,34,FALSE)=0,"",VLOOKUP($F$7,選択リスト!$B$3:$CN$26,34,FALSE))</f>
        <v xml:space="preserve">
※該当項目の□にチェック記入</v>
      </c>
      <c r="B24" s="202"/>
      <c r="C24" s="202"/>
      <c r="D24" s="202"/>
      <c r="E24" s="202"/>
      <c r="F24" s="202"/>
      <c r="G24" s="203"/>
      <c r="H24" s="192"/>
      <c r="I24" s="193"/>
      <c r="J24" s="193"/>
      <c r="K24" s="194"/>
      <c r="L24" s="195" t="str">
        <f>IF(VLOOKUP($F$7,選択リスト!$B$3:$CN$26,37,FALSE)=0,"",VLOOKUP($F$7,選択リスト!$B$3:$CN$26,37,FALSE))</f>
        <v>（受水槽を設置しない場合）
　貯水機能を有していないため、計画的及び緊急の断水時等のやむを得ない場合には、水の使用ができなくなることを承諾し、異議申し立てを行わないことを誓約します。</v>
      </c>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7"/>
      <c r="BL24"/>
    </row>
    <row r="25" spans="1:64" ht="36" customHeight="1">
      <c r="A25" s="204"/>
      <c r="B25" s="205"/>
      <c r="C25" s="205"/>
      <c r="D25" s="205"/>
      <c r="E25" s="205"/>
      <c r="F25" s="205"/>
      <c r="G25" s="206"/>
      <c r="H25" s="207"/>
      <c r="I25" s="208"/>
      <c r="J25" s="208"/>
      <c r="K25" s="209"/>
      <c r="L25" s="210" t="str">
        <f>IF(VLOOKUP($F$7,選択リスト!$B$3:$CN$26,38,FALSE)=0,"",VLOOKUP($F$7,選択リスト!$B$3:$CN$26,38,FALSE))</f>
        <v>（権利関係の同意事項等）
　本申込に係る権利関係の事項については、全ての権利関係者より同意等を取得済みです。また、権利関係に関して、当事者間で紛争が生じた場合は、申込者の責任において解決します。</v>
      </c>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2"/>
      <c r="BL25"/>
    </row>
    <row r="26" spans="1:64" ht="18" customHeight="1">
      <c r="A26" s="213" t="str">
        <f>IF(VLOOKUP($F$7,選択リスト!$B$3:$CN$26,39,FALSE)=0,"",VLOOKUP($F$7,選択リスト!$B$3:$CN$26,39,FALSE))</f>
        <v>権利関係者取得済同意事項</v>
      </c>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5"/>
    </row>
    <row r="27" spans="1:64" ht="12" customHeight="1">
      <c r="A27" s="239" t="str">
        <f>IF(VLOOKUP($F$7,選択リスト!$B$3:$CN$26,40,FALSE)=0,"",VLOOKUP($F$7,選択リスト!$B$3:$CN$26,40,FALSE))</f>
        <v>給水装置
所有者</v>
      </c>
      <c r="B27" s="240"/>
      <c r="C27" s="240"/>
      <c r="D27" s="240"/>
      <c r="E27" s="240"/>
      <c r="F27" s="240"/>
      <c r="G27" s="241"/>
      <c r="H27" s="144" t="s">
        <v>17</v>
      </c>
      <c r="I27" s="145"/>
      <c r="J27" s="145"/>
      <c r="K27" s="146"/>
      <c r="L27" s="243"/>
      <c r="M27" s="216"/>
      <c r="N27" s="216"/>
      <c r="O27" s="216"/>
      <c r="P27" s="216"/>
      <c r="Q27" s="216"/>
      <c r="R27" s="216" t="s">
        <v>2</v>
      </c>
      <c r="S27" s="216"/>
      <c r="T27" s="216"/>
      <c r="U27" s="216"/>
      <c r="V27" s="216"/>
      <c r="W27" s="216" t="s">
        <v>3</v>
      </c>
      <c r="X27" s="216"/>
      <c r="Y27" s="216"/>
      <c r="Z27" s="216"/>
      <c r="AA27" s="216"/>
      <c r="AB27" s="216"/>
      <c r="AC27" s="216" t="s">
        <v>4</v>
      </c>
      <c r="AD27" s="216"/>
      <c r="AE27" s="218"/>
      <c r="AF27" s="219" t="str">
        <f>IF(VLOOKUP($F$7,選択リスト!$B$3:$CN$26,41,FALSE)=0,"",VLOOKUP($F$7,選択リスト!$B$3:$CN$26,41,FALSE))</f>
        <v xml:space="preserve">
土地所有者</v>
      </c>
      <c r="AG27" s="220"/>
      <c r="AH27" s="220"/>
      <c r="AI27" s="220"/>
      <c r="AJ27" s="220"/>
      <c r="AK27" s="220"/>
      <c r="AL27" s="221"/>
      <c r="AM27" s="144" t="s">
        <v>17</v>
      </c>
      <c r="AN27" s="145"/>
      <c r="AO27" s="145"/>
      <c r="AP27" s="146"/>
      <c r="AQ27" s="216"/>
      <c r="AR27" s="216"/>
      <c r="AS27" s="216"/>
      <c r="AT27" s="216"/>
      <c r="AU27" s="216"/>
      <c r="AV27" s="216"/>
      <c r="AW27" s="216" t="s">
        <v>2</v>
      </c>
      <c r="AX27" s="216"/>
      <c r="AY27" s="216"/>
      <c r="AZ27" s="216"/>
      <c r="BA27" s="216"/>
      <c r="BB27" s="216" t="s">
        <v>3</v>
      </c>
      <c r="BC27" s="216"/>
      <c r="BD27" s="216"/>
      <c r="BE27" s="216"/>
      <c r="BF27" s="216"/>
      <c r="BG27" s="216"/>
      <c r="BH27" s="216" t="s">
        <v>4</v>
      </c>
      <c r="BI27" s="216"/>
      <c r="BJ27" s="217"/>
    </row>
    <row r="28" spans="1:64" ht="24" customHeight="1">
      <c r="A28" s="242"/>
      <c r="B28" s="220"/>
      <c r="C28" s="220"/>
      <c r="D28" s="220"/>
      <c r="E28" s="220"/>
      <c r="F28" s="220"/>
      <c r="G28" s="221"/>
      <c r="H28" s="243" t="s">
        <v>25</v>
      </c>
      <c r="I28" s="216"/>
      <c r="J28" s="216"/>
      <c r="K28" s="218"/>
      <c r="L28" s="225"/>
      <c r="M28" s="225"/>
      <c r="N28" s="225"/>
      <c r="O28" s="225"/>
      <c r="P28" s="225"/>
      <c r="Q28" s="225"/>
      <c r="R28" s="225"/>
      <c r="S28" s="225"/>
      <c r="T28" s="225"/>
      <c r="U28" s="225"/>
      <c r="V28" s="225"/>
      <c r="W28" s="225"/>
      <c r="X28" s="225"/>
      <c r="Y28" s="225"/>
      <c r="Z28" s="225"/>
      <c r="AA28" s="225"/>
      <c r="AB28" s="225"/>
      <c r="AC28" s="225"/>
      <c r="AD28" s="225"/>
      <c r="AE28" s="226"/>
      <c r="AF28" s="222"/>
      <c r="AG28" s="223"/>
      <c r="AH28" s="223"/>
      <c r="AI28" s="223"/>
      <c r="AJ28" s="223"/>
      <c r="AK28" s="223"/>
      <c r="AL28" s="224"/>
      <c r="AM28" s="243" t="s">
        <v>25</v>
      </c>
      <c r="AN28" s="216"/>
      <c r="AO28" s="216"/>
      <c r="AP28" s="218"/>
      <c r="AQ28" s="225"/>
      <c r="AR28" s="225"/>
      <c r="AS28" s="225"/>
      <c r="AT28" s="225"/>
      <c r="AU28" s="225"/>
      <c r="AV28" s="225"/>
      <c r="AW28" s="225"/>
      <c r="AX28" s="225"/>
      <c r="AY28" s="225"/>
      <c r="AZ28" s="225"/>
      <c r="BA28" s="225"/>
      <c r="BB28" s="225"/>
      <c r="BC28" s="225"/>
      <c r="BD28" s="225"/>
      <c r="BE28" s="225"/>
      <c r="BF28" s="225"/>
      <c r="BG28" s="225"/>
      <c r="BH28" s="225"/>
      <c r="BI28" s="225"/>
      <c r="BJ28" s="252"/>
      <c r="BK28" s="83"/>
    </row>
    <row r="29" spans="1:64" ht="24" customHeight="1">
      <c r="A29" s="255"/>
      <c r="B29" s="231"/>
      <c r="C29" s="253" t="s">
        <v>26</v>
      </c>
      <c r="D29" s="253"/>
      <c r="E29" s="253"/>
      <c r="F29" s="253"/>
      <c r="G29" s="254"/>
      <c r="H29" s="243" t="s">
        <v>27</v>
      </c>
      <c r="I29" s="216"/>
      <c r="J29" s="216"/>
      <c r="K29" s="218"/>
      <c r="L29" s="225"/>
      <c r="M29" s="225"/>
      <c r="N29" s="225"/>
      <c r="O29" s="225"/>
      <c r="P29" s="225"/>
      <c r="Q29" s="225"/>
      <c r="R29" s="225"/>
      <c r="S29" s="225"/>
      <c r="T29" s="225"/>
      <c r="U29" s="225"/>
      <c r="V29" s="225"/>
      <c r="W29" s="225"/>
      <c r="X29" s="225"/>
      <c r="Y29" s="225"/>
      <c r="Z29" s="225"/>
      <c r="AA29" s="225"/>
      <c r="AB29" s="225"/>
      <c r="AC29" s="225"/>
      <c r="AD29" s="225"/>
      <c r="AE29" s="226"/>
      <c r="AF29" s="230"/>
      <c r="AG29" s="231"/>
      <c r="AH29" s="253" t="s">
        <v>28</v>
      </c>
      <c r="AI29" s="253"/>
      <c r="AJ29" s="253"/>
      <c r="AK29" s="253"/>
      <c r="AL29" s="254"/>
      <c r="AM29" s="243" t="s">
        <v>27</v>
      </c>
      <c r="AN29" s="216"/>
      <c r="AO29" s="216"/>
      <c r="AP29" s="218"/>
      <c r="AQ29" s="225"/>
      <c r="AR29" s="225"/>
      <c r="AS29" s="225"/>
      <c r="AT29" s="225"/>
      <c r="AU29" s="225"/>
      <c r="AV29" s="225"/>
      <c r="AW29" s="225"/>
      <c r="AX29" s="225"/>
      <c r="AY29" s="225"/>
      <c r="AZ29" s="225"/>
      <c r="BA29" s="225"/>
      <c r="BB29" s="225"/>
      <c r="BC29" s="225"/>
      <c r="BD29" s="225"/>
      <c r="BE29" s="225"/>
      <c r="BF29" s="225"/>
      <c r="BG29" s="225"/>
      <c r="BH29" s="225"/>
      <c r="BI29" s="225"/>
      <c r="BJ29" s="252"/>
      <c r="BK29" s="83"/>
    </row>
    <row r="30" spans="1:64" ht="12" customHeight="1">
      <c r="A30" s="242" t="str">
        <f>IF(VLOOKUP($F$7,選択リスト!$B$3:$CN$26,42,FALSE)=0,"",VLOOKUP($F$7,選択リスト!$B$3:$CN$26,42,FALSE))</f>
        <v xml:space="preserve">
家屋所有者</v>
      </c>
      <c r="B30" s="220"/>
      <c r="C30" s="220"/>
      <c r="D30" s="220"/>
      <c r="E30" s="220"/>
      <c r="F30" s="220"/>
      <c r="G30" s="221"/>
      <c r="H30" s="144" t="s">
        <v>17</v>
      </c>
      <c r="I30" s="145"/>
      <c r="J30" s="145"/>
      <c r="K30" s="145"/>
      <c r="L30" s="243"/>
      <c r="M30" s="216"/>
      <c r="N30" s="216"/>
      <c r="O30" s="216"/>
      <c r="P30" s="216"/>
      <c r="Q30" s="216"/>
      <c r="R30" s="216" t="s">
        <v>2</v>
      </c>
      <c r="S30" s="216"/>
      <c r="T30" s="216"/>
      <c r="U30" s="216"/>
      <c r="V30" s="216"/>
      <c r="W30" s="216" t="s">
        <v>3</v>
      </c>
      <c r="X30" s="216"/>
      <c r="Y30" s="216"/>
      <c r="Z30" s="216"/>
      <c r="AA30" s="216"/>
      <c r="AB30" s="216"/>
      <c r="AC30" s="216" t="s">
        <v>4</v>
      </c>
      <c r="AD30" s="216"/>
      <c r="AE30" s="218"/>
      <c r="AF30" s="219" t="str">
        <f>IF(VLOOKUP($F$7,選択リスト!$B$3:$CN$26,43,FALSE)=0,"",VLOOKUP($F$7,選択リスト!$B$3:$CN$26,43,FALSE))</f>
        <v>その他
利害関係人</v>
      </c>
      <c r="AG30" s="220"/>
      <c r="AH30" s="220"/>
      <c r="AI30" s="220"/>
      <c r="AJ30" s="220"/>
      <c r="AK30" s="220"/>
      <c r="AL30" s="221"/>
      <c r="AM30" s="144" t="s">
        <v>17</v>
      </c>
      <c r="AN30" s="145"/>
      <c r="AO30" s="145"/>
      <c r="AP30" s="146"/>
      <c r="AQ30" s="243"/>
      <c r="AR30" s="216"/>
      <c r="AS30" s="216"/>
      <c r="AT30" s="216"/>
      <c r="AU30" s="216"/>
      <c r="AV30" s="216"/>
      <c r="AW30" s="216" t="s">
        <v>2</v>
      </c>
      <c r="AX30" s="216"/>
      <c r="AY30" s="216"/>
      <c r="AZ30" s="216"/>
      <c r="BA30" s="216"/>
      <c r="BB30" s="216" t="s">
        <v>3</v>
      </c>
      <c r="BC30" s="216"/>
      <c r="BD30" s="216"/>
      <c r="BE30" s="216"/>
      <c r="BF30" s="216"/>
      <c r="BG30" s="216"/>
      <c r="BH30" s="216" t="s">
        <v>4</v>
      </c>
      <c r="BI30" s="216"/>
      <c r="BJ30" s="217"/>
    </row>
    <row r="31" spans="1:64" ht="12" customHeight="1">
      <c r="A31" s="244"/>
      <c r="B31" s="223"/>
      <c r="C31" s="223"/>
      <c r="D31" s="223"/>
      <c r="E31" s="223"/>
      <c r="F31" s="223"/>
      <c r="G31" s="224"/>
      <c r="H31" s="227" t="s">
        <v>25</v>
      </c>
      <c r="I31" s="228"/>
      <c r="J31" s="228"/>
      <c r="K31" s="229"/>
      <c r="L31" s="233"/>
      <c r="M31" s="234"/>
      <c r="N31" s="234"/>
      <c r="O31" s="234"/>
      <c r="P31" s="234"/>
      <c r="Q31" s="234"/>
      <c r="R31" s="234"/>
      <c r="S31" s="234"/>
      <c r="T31" s="234"/>
      <c r="U31" s="234"/>
      <c r="V31" s="234"/>
      <c r="W31" s="234"/>
      <c r="X31" s="234"/>
      <c r="Y31" s="234"/>
      <c r="Z31" s="234"/>
      <c r="AA31" s="234"/>
      <c r="AB31" s="234"/>
      <c r="AC31" s="234"/>
      <c r="AD31" s="234"/>
      <c r="AE31" s="235"/>
      <c r="AF31" s="222"/>
      <c r="AG31" s="223"/>
      <c r="AH31" s="223"/>
      <c r="AI31" s="223"/>
      <c r="AJ31" s="223"/>
      <c r="AK31" s="223"/>
      <c r="AL31" s="224"/>
      <c r="AM31" s="227" t="s">
        <v>25</v>
      </c>
      <c r="AN31" s="228"/>
      <c r="AO31" s="228"/>
      <c r="AP31" s="229"/>
      <c r="AQ31" s="262"/>
      <c r="AR31" s="263"/>
      <c r="AS31" s="263"/>
      <c r="AT31" s="263"/>
      <c r="AU31" s="263"/>
      <c r="AV31" s="263"/>
      <c r="AW31" s="263"/>
      <c r="AX31" s="263"/>
      <c r="AY31" s="263"/>
      <c r="AZ31" s="263"/>
      <c r="BA31" s="263"/>
      <c r="BB31" s="263"/>
      <c r="BC31" s="263"/>
      <c r="BD31" s="263"/>
      <c r="BE31" s="263"/>
      <c r="BF31" s="263"/>
      <c r="BG31" s="263"/>
      <c r="BH31" s="263"/>
      <c r="BI31" s="263"/>
      <c r="BJ31" s="264"/>
      <c r="BK31" s="83"/>
    </row>
    <row r="32" spans="1:64" ht="12" customHeight="1">
      <c r="A32" s="244"/>
      <c r="B32" s="223"/>
      <c r="C32" s="223"/>
      <c r="D32" s="223"/>
      <c r="E32" s="223"/>
      <c r="F32" s="223"/>
      <c r="G32" s="224"/>
      <c r="H32" s="230"/>
      <c r="I32" s="231"/>
      <c r="J32" s="231"/>
      <c r="K32" s="232"/>
      <c r="L32" s="236"/>
      <c r="M32" s="237"/>
      <c r="N32" s="237"/>
      <c r="O32" s="237"/>
      <c r="P32" s="237"/>
      <c r="Q32" s="237"/>
      <c r="R32" s="237"/>
      <c r="S32" s="237"/>
      <c r="T32" s="237"/>
      <c r="U32" s="237"/>
      <c r="V32" s="237"/>
      <c r="W32" s="237"/>
      <c r="X32" s="237"/>
      <c r="Y32" s="237"/>
      <c r="Z32" s="237"/>
      <c r="AA32" s="237"/>
      <c r="AB32" s="237"/>
      <c r="AC32" s="237"/>
      <c r="AD32" s="237"/>
      <c r="AE32" s="238"/>
      <c r="AF32" s="26" t="str">
        <f>IF(VLOOKUP($F$7,選択リスト!$B$3:$CN$26,44,FALSE)=0,"",VLOOKUP($F$7,選択リスト!$B$3:$CN$26,44,FALSE))</f>
        <v>(</v>
      </c>
      <c r="AG32" s="116"/>
      <c r="AH32" s="116"/>
      <c r="AI32" s="116"/>
      <c r="AJ32" s="116"/>
      <c r="AK32" s="116"/>
      <c r="AL32" s="25" t="str">
        <f>IF(VLOOKUP($F$7,選択リスト!$B$3:$CN$26,45,FALSE)=0,"",VLOOKUP($F$7,選択リスト!$B$3:$CN$26,45,FALSE))</f>
        <v>)</v>
      </c>
      <c r="AM32" s="230"/>
      <c r="AN32" s="231"/>
      <c r="AO32" s="231"/>
      <c r="AP32" s="232"/>
      <c r="AQ32" s="265"/>
      <c r="AR32" s="266"/>
      <c r="AS32" s="266"/>
      <c r="AT32" s="266"/>
      <c r="AU32" s="266"/>
      <c r="AV32" s="266"/>
      <c r="AW32" s="266"/>
      <c r="AX32" s="266"/>
      <c r="AY32" s="266"/>
      <c r="AZ32" s="266"/>
      <c r="BA32" s="266"/>
      <c r="BB32" s="266"/>
      <c r="BC32" s="266"/>
      <c r="BD32" s="266"/>
      <c r="BE32" s="266"/>
      <c r="BF32" s="266"/>
      <c r="BG32" s="266"/>
      <c r="BH32" s="266"/>
      <c r="BI32" s="266"/>
      <c r="BJ32" s="267"/>
    </row>
    <row r="33" spans="1:63" ht="24" customHeight="1" thickBot="1">
      <c r="A33" s="245"/>
      <c r="B33" s="246"/>
      <c r="C33" s="247" t="s">
        <v>28</v>
      </c>
      <c r="D33" s="247"/>
      <c r="E33" s="247"/>
      <c r="F33" s="247"/>
      <c r="G33" s="248"/>
      <c r="H33" s="249" t="s">
        <v>27</v>
      </c>
      <c r="I33" s="250"/>
      <c r="J33" s="250"/>
      <c r="K33" s="251"/>
      <c r="L33" s="233" t="s">
        <v>18</v>
      </c>
      <c r="M33" s="234"/>
      <c r="N33" s="234"/>
      <c r="O33" s="234"/>
      <c r="P33" s="234"/>
      <c r="Q33" s="234"/>
      <c r="R33" s="234"/>
      <c r="S33" s="234"/>
      <c r="T33" s="234"/>
      <c r="U33" s="234"/>
      <c r="V33" s="234"/>
      <c r="W33" s="234"/>
      <c r="X33" s="234"/>
      <c r="Y33" s="234"/>
      <c r="Z33" s="234"/>
      <c r="AA33" s="234"/>
      <c r="AB33" s="234"/>
      <c r="AC33" s="234"/>
      <c r="AD33" s="234"/>
      <c r="AE33" s="235"/>
      <c r="AF33" s="287"/>
      <c r="AG33" s="288"/>
      <c r="AH33" s="289" t="s">
        <v>28</v>
      </c>
      <c r="AI33" s="289"/>
      <c r="AJ33" s="289"/>
      <c r="AK33" s="289"/>
      <c r="AL33" s="290"/>
      <c r="AM33" s="227" t="s">
        <v>27</v>
      </c>
      <c r="AN33" s="228"/>
      <c r="AO33" s="228"/>
      <c r="AP33" s="229"/>
      <c r="AQ33" s="234"/>
      <c r="AR33" s="234"/>
      <c r="AS33" s="234"/>
      <c r="AT33" s="234"/>
      <c r="AU33" s="234"/>
      <c r="AV33" s="234"/>
      <c r="AW33" s="234"/>
      <c r="AX33" s="234"/>
      <c r="AY33" s="234"/>
      <c r="AZ33" s="234"/>
      <c r="BA33" s="234"/>
      <c r="BB33" s="234"/>
      <c r="BC33" s="234"/>
      <c r="BD33" s="234"/>
      <c r="BE33" s="234"/>
      <c r="BF33" s="234"/>
      <c r="BG33" s="234"/>
      <c r="BH33" s="234"/>
      <c r="BI33" s="234"/>
      <c r="BJ33" s="274"/>
      <c r="BK33" s="83"/>
    </row>
    <row r="34" spans="1:63" ht="18" customHeight="1" thickTop="1">
      <c r="A34" s="300" t="s">
        <v>162</v>
      </c>
      <c r="B34" s="301"/>
      <c r="C34" s="301"/>
      <c r="D34" s="301"/>
      <c r="E34" s="302"/>
      <c r="F34" s="303"/>
      <c r="G34" s="304"/>
      <c r="H34" s="304" t="s">
        <v>2</v>
      </c>
      <c r="I34" s="304"/>
      <c r="J34" s="304"/>
      <c r="K34" s="304"/>
      <c r="L34" s="304" t="s">
        <v>3</v>
      </c>
      <c r="M34" s="304"/>
      <c r="N34" s="101"/>
      <c r="O34" s="101"/>
      <c r="P34" s="305" t="s">
        <v>4</v>
      </c>
      <c r="Q34" s="306"/>
      <c r="R34" s="307" t="str">
        <f>IF(VLOOKUP($F$7,選択リスト!$B$3:$CN$26,58,FALSE)=0,"",VLOOKUP($F$7,選択リスト!$B$3:$CN$26,58,FALSE))</f>
        <v>量水器</v>
      </c>
      <c r="S34" s="308"/>
      <c r="T34" s="308"/>
      <c r="U34" s="308"/>
      <c r="V34" s="344"/>
      <c r="W34" s="345"/>
      <c r="X34" s="345"/>
      <c r="Y34" s="345"/>
      <c r="Z34" s="345" t="str">
        <f>IF(VLOOKUP($F$7,選択リスト!$B$3:$CN$26,59,FALSE)=0,"",VLOOKUP($F$7,選択リスト!$B$3:$CN$26,59,FALSE))</f>
        <v>㎜</v>
      </c>
      <c r="AA34" s="345"/>
      <c r="AB34" s="346"/>
      <c r="AC34" s="347"/>
      <c r="AD34" s="347"/>
      <c r="AE34" s="347"/>
      <c r="AF34" s="294" t="str">
        <f>IF(VLOOKUP($F$7,選択リスト!$B$3:$CN$26,60,FALSE)=0,"",VLOOKUP($F$7,選択リスト!$B$3:$CN$26,60,FALSE))</f>
        <v>個</v>
      </c>
      <c r="AG34" s="295"/>
      <c r="AH34" s="296" t="str">
        <f>IF(VLOOKUP($F$7,選択リスト!$B$3:$CN$26,67,FALSE)=0,"",VLOOKUP($F$7,選択リスト!$B$3:$CN$26,67,FALSE))</f>
        <v>設計審査・しゅん工検査手数料</v>
      </c>
      <c r="AI34" s="297"/>
      <c r="AJ34" s="297"/>
      <c r="AK34" s="297"/>
      <c r="AL34" s="297"/>
      <c r="AM34" s="297"/>
      <c r="AN34" s="297"/>
      <c r="AO34" s="297"/>
      <c r="AP34" s="297"/>
      <c r="AQ34" s="297"/>
      <c r="AR34" s="297"/>
      <c r="AS34" s="297"/>
      <c r="AT34" s="298" t="str">
        <f>IF(VLOOKUP($F$7,選択リスト!$B$3:$CN$26,68,FALSE)=0,"",VLOOKUP($F$7,選択リスト!$B$3:$CN$26,68,FALSE))</f>
        <v>加入金</v>
      </c>
      <c r="AU34" s="297"/>
      <c r="AV34" s="297"/>
      <c r="AW34" s="297"/>
      <c r="AX34" s="297"/>
      <c r="AY34" s="297"/>
      <c r="AZ34" s="297"/>
      <c r="BA34" s="297"/>
      <c r="BB34" s="299"/>
      <c r="BC34" s="281" t="str">
        <f>IF(VLOOKUP($F$7,選択リスト!$B$3:$CN$26,71,FALSE)=0,"",VLOOKUP($F$7,選択リスト!$B$3:$CN$26,71,FALSE))</f>
        <v>領　収</v>
      </c>
      <c r="BD34" s="282"/>
      <c r="BE34" s="275"/>
      <c r="BF34" s="276"/>
      <c r="BG34" s="276"/>
      <c r="BH34" s="276"/>
      <c r="BI34" s="276"/>
      <c r="BJ34" s="277"/>
    </row>
    <row r="35" spans="1:63" ht="18" customHeight="1">
      <c r="A35" s="41" t="s">
        <v>30</v>
      </c>
      <c r="B35" s="7"/>
      <c r="C35" s="7"/>
      <c r="D35" s="7"/>
      <c r="E35" s="7"/>
      <c r="F35" s="7"/>
      <c r="G35" s="20"/>
      <c r="H35" s="7"/>
      <c r="I35" s="322" t="s">
        <v>137</v>
      </c>
      <c r="J35" s="322"/>
      <c r="K35" s="322"/>
      <c r="L35" s="24" t="s">
        <v>138</v>
      </c>
      <c r="M35" s="322"/>
      <c r="N35" s="322"/>
      <c r="O35" s="322"/>
      <c r="P35" s="322"/>
      <c r="Q35" s="37" t="s">
        <v>118</v>
      </c>
      <c r="R35" s="320" t="str">
        <f>IF(VLOOKUP($F$7,選択リスト!$B$3:$CN$26,61,FALSE)=0,"",VLOOKUP($F$7,選択リスト!$B$3:$CN$26,61,FALSE))</f>
        <v>出庫日</v>
      </c>
      <c r="S35" s="121"/>
      <c r="T35" s="121"/>
      <c r="U35" s="123"/>
      <c r="V35" s="321"/>
      <c r="W35" s="256"/>
      <c r="X35" s="256" t="s">
        <v>2</v>
      </c>
      <c r="Y35" s="256"/>
      <c r="Z35" s="256"/>
      <c r="AA35" s="256"/>
      <c r="AB35" s="256" t="s">
        <v>3</v>
      </c>
      <c r="AC35" s="256"/>
      <c r="AD35" s="343"/>
      <c r="AE35" s="343"/>
      <c r="AF35" s="256" t="s">
        <v>4</v>
      </c>
      <c r="AG35" s="257"/>
      <c r="AH35" s="258" t="str">
        <f>IF(VLOOKUP($F$7,選択リスト!$B$3:$CN$26,69,FALSE)=0,"",VLOOKUP($F$7,選択リスト!$B$3:$CN$26,69,FALSE))</f>
        <v>審査</v>
      </c>
      <c r="AI35" s="259"/>
      <c r="AJ35" s="260"/>
      <c r="AK35" s="261"/>
      <c r="AL35" s="119"/>
      <c r="AM35" s="119"/>
      <c r="AN35" s="119"/>
      <c r="AO35" s="119"/>
      <c r="AP35" s="119"/>
      <c r="AQ35" s="119"/>
      <c r="AR35" s="193" t="s">
        <v>21</v>
      </c>
      <c r="AS35" s="193"/>
      <c r="AT35" s="268"/>
      <c r="AU35" s="269"/>
      <c r="AV35" s="269"/>
      <c r="AW35" s="269"/>
      <c r="AX35" s="269"/>
      <c r="AY35" s="269"/>
      <c r="AZ35" s="269"/>
      <c r="BA35" s="119"/>
      <c r="BB35" s="271"/>
      <c r="BC35" s="283"/>
      <c r="BD35" s="284"/>
      <c r="BE35" s="278"/>
      <c r="BF35" s="104"/>
      <c r="BG35" s="104"/>
      <c r="BH35" s="104"/>
      <c r="BI35" s="104"/>
      <c r="BJ35" s="105"/>
    </row>
    <row r="36" spans="1:63" ht="18" customHeight="1">
      <c r="A36" s="42"/>
      <c r="B36" s="19"/>
      <c r="C36" s="309" t="str">
        <f>IF(VLOOKUP($F$7,選択リスト!$B$3:$CN$26,46,FALSE)=0,"",VLOOKUP($F$7,選択リスト!$B$3:$CN$26,46,FALSE))</f>
        <v>同意</v>
      </c>
      <c r="D36" s="309"/>
      <c r="E36" s="309"/>
      <c r="F36" s="309"/>
      <c r="G36" s="18"/>
      <c r="H36" s="19"/>
      <c r="I36" s="310" t="str">
        <f>IF(VLOOKUP($F$7,選択リスト!$B$3:$CN$26,47,FALSE)=0,"",VLOOKUP($F$7,選択リスト!$B$3:$CN$26,47,FALSE))</f>
        <v>誓約</v>
      </c>
      <c r="J36" s="311"/>
      <c r="K36" s="311"/>
      <c r="L36" s="18"/>
      <c r="M36" s="19"/>
      <c r="N36" s="309" t="str">
        <f>IF(VLOOKUP($F$7,選択リスト!$B$3:$CN$26,48,FALSE)=0,"",VLOOKUP($F$7,選択リスト!$B$3:$CN$26,48,FALSE))</f>
        <v>受水槽</v>
      </c>
      <c r="O36" s="309"/>
      <c r="P36" s="309"/>
      <c r="Q36" s="312"/>
      <c r="R36" s="320" t="str">
        <f>IF(VLOOKUP($F$7,選択リスト!$B$3:$CN$26,62,FALSE)=0,"",VLOOKUP($F$7,選択リスト!$B$3:$CN$26,62,FALSE))</f>
        <v>検査日</v>
      </c>
      <c r="S36" s="121"/>
      <c r="T36" s="121"/>
      <c r="U36" s="123"/>
      <c r="V36" s="321"/>
      <c r="W36" s="256"/>
      <c r="X36" s="256" t="s">
        <v>2</v>
      </c>
      <c r="Y36" s="256"/>
      <c r="Z36" s="256"/>
      <c r="AA36" s="256"/>
      <c r="AB36" s="256" t="s">
        <v>3</v>
      </c>
      <c r="AC36" s="256"/>
      <c r="AD36" s="343"/>
      <c r="AE36" s="343"/>
      <c r="AF36" s="256" t="s">
        <v>4</v>
      </c>
      <c r="AG36" s="257"/>
      <c r="AH36" s="291" t="str">
        <f>IF(VLOOKUP($F$7,選択リスト!$B$3:$CN$26,70,FALSE)=0,"",VLOOKUP($F$7,選択リスト!$B$3:$CN$26,70,FALSE))</f>
        <v>検査</v>
      </c>
      <c r="AI36" s="292"/>
      <c r="AJ36" s="293"/>
      <c r="AK36" s="207"/>
      <c r="AL36" s="208"/>
      <c r="AM36" s="208"/>
      <c r="AN36" s="208"/>
      <c r="AO36" s="208"/>
      <c r="AP36" s="208"/>
      <c r="AQ36" s="208"/>
      <c r="AR36" s="208" t="s">
        <v>21</v>
      </c>
      <c r="AS36" s="208"/>
      <c r="AT36" s="270"/>
      <c r="AU36" s="89"/>
      <c r="AV36" s="89"/>
      <c r="AW36" s="89"/>
      <c r="AX36" s="89"/>
      <c r="AY36" s="89"/>
      <c r="AZ36" s="89"/>
      <c r="BA36" s="272" t="s">
        <v>21</v>
      </c>
      <c r="BB36" s="273"/>
      <c r="BC36" s="285"/>
      <c r="BD36" s="286"/>
      <c r="BE36" s="279"/>
      <c r="BF36" s="272"/>
      <c r="BG36" s="272"/>
      <c r="BH36" s="272"/>
      <c r="BI36" s="272"/>
      <c r="BJ36" s="280"/>
    </row>
    <row r="37" spans="1:63" ht="18" customHeight="1">
      <c r="A37" s="42"/>
      <c r="B37" s="19"/>
      <c r="C37" s="309" t="str">
        <f>IF(VLOOKUP($F$7,選択リスト!$B$3:$CN$26,49,FALSE)=0,"",VLOOKUP($F$7,選択リスト!$B$3:$CN$26,49,FALSE))</f>
        <v>増圧</v>
      </c>
      <c r="D37" s="309"/>
      <c r="E37" s="309"/>
      <c r="F37" s="310"/>
      <c r="G37" s="18"/>
      <c r="H37" s="19"/>
      <c r="I37" s="310" t="str">
        <f>IF(VLOOKUP($F$7,選択リスト!$B$3:$CN$26,50,FALSE)=0,"",VLOOKUP($F$7,選択リスト!$B$3:$CN$26,50,FALSE))</f>
        <v>三階</v>
      </c>
      <c r="J37" s="311"/>
      <c r="K37" s="311"/>
      <c r="L37" s="18"/>
      <c r="M37" s="19"/>
      <c r="N37" s="309" t="str">
        <f>IF(VLOOKUP($F$7,選択リスト!$B$3:$CN$26,51,FALSE)=0,"",VLOOKUP($F$7,選択リスト!$B$3:$CN$26,51,FALSE))</f>
        <v>計算</v>
      </c>
      <c r="O37" s="309"/>
      <c r="P37" s="309"/>
      <c r="Q37" s="312"/>
      <c r="R37" s="313" t="str">
        <f>IF(VLOOKUP($F$7,選択リスト!$B$3:$CN$26,63,FALSE)=0,"",VLOOKUP($F$7,選択リスト!$B$3:$CN$26,63,FALSE))</f>
        <v>新設量水器</v>
      </c>
      <c r="S37" s="314"/>
      <c r="T37" s="319" t="str">
        <f>IF(VLOOKUP($F$7,選択リスト!$B$3:$CN$26,64,FALSE)=0,"",VLOOKUP($F$7,選択リスト!$B$3:$CN$26,64,FALSE))</f>
        <v>No.</v>
      </c>
      <c r="U37" s="319"/>
      <c r="V37" s="319"/>
      <c r="W37" s="323"/>
      <c r="X37" s="324"/>
      <c r="Y37" s="324"/>
      <c r="Z37" s="324"/>
      <c r="AA37" s="324"/>
      <c r="AB37" s="324"/>
      <c r="AC37" s="324"/>
      <c r="AD37" s="325"/>
      <c r="AE37" s="92" t="s">
        <v>23</v>
      </c>
      <c r="AF37" s="93"/>
      <c r="AG37" s="326" t="str">
        <f>IF(VLOOKUP($F$7,選択リスト!$B$3:$CN$26,72,FALSE)=0,"",VLOOKUP($F$7,選択リスト!$B$3:$CN$26,72,FALSE))</f>
        <v>水道技術管理者</v>
      </c>
      <c r="AH37" s="327"/>
      <c r="AI37" s="327"/>
      <c r="AJ37" s="327"/>
      <c r="AK37" s="327"/>
      <c r="AL37" s="328"/>
      <c r="AM37" s="326" t="str">
        <f>IF(VLOOKUP($F$7,選択リスト!$B$3:$CN$26,73,FALSE)=0,"",VLOOKUP($F$7,選択リスト!$B$3:$CN$26,73,FALSE))</f>
        <v>課長</v>
      </c>
      <c r="AN37" s="327"/>
      <c r="AO37" s="327"/>
      <c r="AP37" s="327"/>
      <c r="AQ37" s="327"/>
      <c r="AR37" s="328"/>
      <c r="AS37" s="326" t="str">
        <f>IF(VLOOKUP($F$7,選択リスト!$B$3:$CN$26,74,FALSE)=0,"",VLOOKUP($F$7,選択リスト!$B$3:$CN$26,74,FALSE))</f>
        <v>係長</v>
      </c>
      <c r="AT37" s="327"/>
      <c r="AU37" s="327"/>
      <c r="AV37" s="327"/>
      <c r="AW37" s="327"/>
      <c r="AX37" s="328"/>
      <c r="AY37" s="326" t="str">
        <f>IF(VLOOKUP($F$7,選択リスト!$B$3:$CN$26,75,FALSE)=0,"",VLOOKUP($F$7,選択リスト!$B$3:$CN$26,75,FALSE))</f>
        <v>しゅん工検査</v>
      </c>
      <c r="AZ37" s="327"/>
      <c r="BA37" s="327"/>
      <c r="BB37" s="327"/>
      <c r="BC37" s="327"/>
      <c r="BD37" s="328"/>
      <c r="BE37" s="326" t="str">
        <f>IF(VLOOKUP($F$7,選択リスト!$B$3:$CN$26,76,FALSE)=0,"",VLOOKUP($F$7,選択リスト!$B$3:$CN$26,76,FALSE))</f>
        <v>係</v>
      </c>
      <c r="BF37" s="327"/>
      <c r="BG37" s="327"/>
      <c r="BH37" s="327"/>
      <c r="BI37" s="327"/>
      <c r="BJ37" s="328"/>
    </row>
    <row r="38" spans="1:63" ht="18" customHeight="1">
      <c r="A38" s="42"/>
      <c r="B38" s="19"/>
      <c r="C38" s="309" t="str">
        <f>IF(VLOOKUP($F$7,選択リスト!$B$3:$CN$26,52,FALSE)=0,"",VLOOKUP($F$7,選択リスト!$B$3:$CN$26,52,FALSE))</f>
        <v>道路占用</v>
      </c>
      <c r="D38" s="309"/>
      <c r="E38" s="309"/>
      <c r="F38" s="310"/>
      <c r="G38" s="18"/>
      <c r="H38" s="19"/>
      <c r="I38" s="310" t="str">
        <f>IF(VLOOKUP($F$7,選択リスト!$B$3:$CN$26,53,FALSE)=0,"",VLOOKUP($F$7,選択リスト!$B$3:$CN$26,53,FALSE))</f>
        <v>免除</v>
      </c>
      <c r="J38" s="311"/>
      <c r="K38" s="311"/>
      <c r="L38" s="18"/>
      <c r="M38" s="19"/>
      <c r="N38" s="309" t="str">
        <f>IF(VLOOKUP($F$7,選択リスト!$B$3:$CN$26,54,FALSE)=0,"",VLOOKUP($F$7,選択リスト!$B$3:$CN$26,54,FALSE))</f>
        <v>道路使用</v>
      </c>
      <c r="O38" s="309"/>
      <c r="P38" s="309"/>
      <c r="Q38" s="312"/>
      <c r="R38" s="315"/>
      <c r="S38" s="316"/>
      <c r="T38" s="331" t="str">
        <f>IF(VLOOKUP($F$7,選択リスト!$B$3:$CN$26,65,FALSE)=0,"",VLOOKUP($F$7,選択リスト!$B$3:$CN$26,65,FALSE))</f>
        <v>検満</v>
      </c>
      <c r="U38" s="331"/>
      <c r="V38" s="331"/>
      <c r="W38" s="192"/>
      <c r="X38" s="193"/>
      <c r="Y38" s="240" t="s">
        <v>2</v>
      </c>
      <c r="Z38" s="240"/>
      <c r="AA38" s="193"/>
      <c r="AB38" s="193"/>
      <c r="AC38" s="240" t="s">
        <v>3</v>
      </c>
      <c r="AD38" s="340"/>
      <c r="AE38" s="94"/>
      <c r="AF38" s="95"/>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row>
    <row r="39" spans="1:63" ht="18" customHeight="1" thickBot="1">
      <c r="A39" s="43"/>
      <c r="B39" s="38"/>
      <c r="C39" s="332" t="str">
        <f>IF(VLOOKUP($F$7,選択リスト!$B$3:$CN$26,55,FALSE)=0,"",VLOOKUP($F$7,選択リスト!$B$3:$CN$26,55,FALSE))</f>
        <v>寄附</v>
      </c>
      <c r="D39" s="332"/>
      <c r="E39" s="332"/>
      <c r="F39" s="333"/>
      <c r="G39" s="39"/>
      <c r="H39" s="38"/>
      <c r="I39" s="333" t="str">
        <f>IF(VLOOKUP($F$7,選択リスト!$B$3:$CN$26,56,FALSE)=0,"",VLOOKUP($F$7,選択リスト!$B$3:$CN$26,56,FALSE))</f>
        <v>公図</v>
      </c>
      <c r="J39" s="334"/>
      <c r="K39" s="334"/>
      <c r="L39" s="39"/>
      <c r="M39" s="38"/>
      <c r="N39" s="332" t="str">
        <f>IF(VLOOKUP($F$7,選択リスト!$B$3:$CN$26,57,FALSE)=0,"",VLOOKUP($F$7,選択リスト!$B$3:$CN$26,57,FALSE))</f>
        <v>建築確認</v>
      </c>
      <c r="O39" s="332"/>
      <c r="P39" s="332"/>
      <c r="Q39" s="335"/>
      <c r="R39" s="317"/>
      <c r="S39" s="318"/>
      <c r="T39" s="336" t="str">
        <f>IF(VLOOKUP($F$7,選択リスト!$B$3:$CN$26,66,FALSE)=0,"",VLOOKUP($F$7,選択リスト!$B$3:$CN$26,66,FALSE))</f>
        <v>指針</v>
      </c>
      <c r="U39" s="336"/>
      <c r="V39" s="336"/>
      <c r="W39" s="337"/>
      <c r="X39" s="338"/>
      <c r="Y39" s="338"/>
      <c r="Z39" s="338"/>
      <c r="AA39" s="338"/>
      <c r="AB39" s="338"/>
      <c r="AC39" s="338"/>
      <c r="AD39" s="339"/>
      <c r="AE39" s="341"/>
      <c r="AF39" s="342"/>
      <c r="AG39" s="330"/>
      <c r="AH39" s="330"/>
      <c r="AI39" s="330"/>
      <c r="AJ39" s="330"/>
      <c r="AK39" s="330"/>
      <c r="AL39" s="330"/>
      <c r="AM39" s="330"/>
      <c r="AN39" s="330"/>
      <c r="AO39" s="330"/>
      <c r="AP39" s="330"/>
      <c r="AQ39" s="330"/>
      <c r="AR39" s="330"/>
      <c r="AS39" s="330"/>
      <c r="AT39" s="330"/>
      <c r="AU39" s="330"/>
      <c r="AV39" s="330"/>
      <c r="AW39" s="330"/>
      <c r="AX39" s="330"/>
      <c r="AY39" s="330"/>
      <c r="AZ39" s="330"/>
      <c r="BA39" s="330"/>
      <c r="BB39" s="330"/>
      <c r="BC39" s="330"/>
      <c r="BD39" s="330"/>
      <c r="BE39" s="330"/>
      <c r="BF39" s="330"/>
      <c r="BG39" s="330"/>
      <c r="BH39" s="330"/>
      <c r="BI39" s="330"/>
      <c r="BJ39" s="330"/>
    </row>
    <row r="40" spans="1:63" ht="14.4" customHeight="1" thickTop="1">
      <c r="A40" s="12" t="s">
        <v>32</v>
      </c>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3"/>
    </row>
    <row r="41" spans="1:63" ht="14.4" customHeight="1">
      <c r="A41" s="12"/>
      <c r="BJ41" s="14"/>
    </row>
    <row r="42" spans="1:63" ht="14.4" customHeight="1">
      <c r="A42" s="12"/>
      <c r="BJ42" s="14"/>
    </row>
    <row r="43" spans="1:63" ht="14.4" customHeight="1">
      <c r="A43" s="12"/>
      <c r="BJ43" s="14"/>
    </row>
    <row r="44" spans="1:63" ht="14.4" customHeight="1">
      <c r="A44" s="15"/>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7"/>
    </row>
    <row r="45" spans="1:63" ht="18.75" customHeight="1"/>
    <row r="46" spans="1:63" ht="18.75" customHeight="1"/>
    <row r="47" spans="1:63" ht="18.75" customHeight="1"/>
  </sheetData>
  <mergeCells count="237">
    <mergeCell ref="X36:Y36"/>
    <mergeCell ref="AD35:AE35"/>
    <mergeCell ref="V34:Y34"/>
    <mergeCell ref="Z34:AA34"/>
    <mergeCell ref="AB34:AE34"/>
    <mergeCell ref="V35:W35"/>
    <mergeCell ref="X35:Y35"/>
    <mergeCell ref="Z35:AA35"/>
    <mergeCell ref="AB35:AC35"/>
    <mergeCell ref="AD36:AE36"/>
    <mergeCell ref="Z36:AA36"/>
    <mergeCell ref="AB36:AC36"/>
    <mergeCell ref="BE37:BJ37"/>
    <mergeCell ref="AS38:AX39"/>
    <mergeCell ref="AY38:BD39"/>
    <mergeCell ref="BE38:BJ39"/>
    <mergeCell ref="N38:Q38"/>
    <mergeCell ref="T38:V38"/>
    <mergeCell ref="C39:F39"/>
    <mergeCell ref="I39:K39"/>
    <mergeCell ref="N39:Q39"/>
    <mergeCell ref="T39:V39"/>
    <mergeCell ref="W39:AD39"/>
    <mergeCell ref="W38:X38"/>
    <mergeCell ref="Y38:Z38"/>
    <mergeCell ref="AA38:AB38"/>
    <mergeCell ref="AC38:AD38"/>
    <mergeCell ref="AG38:AL39"/>
    <mergeCell ref="AM38:AR39"/>
    <mergeCell ref="AE37:AF39"/>
    <mergeCell ref="AG37:AL37"/>
    <mergeCell ref="AM37:AR37"/>
    <mergeCell ref="AS37:AX37"/>
    <mergeCell ref="AY37:BD37"/>
    <mergeCell ref="A34:E34"/>
    <mergeCell ref="F34:G34"/>
    <mergeCell ref="H34:I34"/>
    <mergeCell ref="J34:K34"/>
    <mergeCell ref="L34:M34"/>
    <mergeCell ref="N34:O34"/>
    <mergeCell ref="P34:Q34"/>
    <mergeCell ref="R34:U34"/>
    <mergeCell ref="C37:F37"/>
    <mergeCell ref="I37:K37"/>
    <mergeCell ref="N37:Q37"/>
    <mergeCell ref="R37:S39"/>
    <mergeCell ref="T37:V37"/>
    <mergeCell ref="I36:K36"/>
    <mergeCell ref="N36:Q36"/>
    <mergeCell ref="R36:U36"/>
    <mergeCell ref="V36:W36"/>
    <mergeCell ref="I35:K35"/>
    <mergeCell ref="M35:P35"/>
    <mergeCell ref="R35:U35"/>
    <mergeCell ref="C36:F36"/>
    <mergeCell ref="W37:AD37"/>
    <mergeCell ref="C38:F38"/>
    <mergeCell ref="I38:K38"/>
    <mergeCell ref="AF35:AG35"/>
    <mergeCell ref="AH35:AJ35"/>
    <mergeCell ref="AK35:AQ35"/>
    <mergeCell ref="AR35:AS35"/>
    <mergeCell ref="AM31:AP32"/>
    <mergeCell ref="AQ31:BJ32"/>
    <mergeCell ref="AG32:AK32"/>
    <mergeCell ref="AT35:AZ36"/>
    <mergeCell ref="BA35:BB35"/>
    <mergeCell ref="AR36:AS36"/>
    <mergeCell ref="BA36:BB36"/>
    <mergeCell ref="AM33:AP33"/>
    <mergeCell ref="AQ33:BJ33"/>
    <mergeCell ref="BE34:BJ36"/>
    <mergeCell ref="BC34:BD36"/>
    <mergeCell ref="AF33:AG33"/>
    <mergeCell ref="AH33:AL33"/>
    <mergeCell ref="AF36:AG36"/>
    <mergeCell ref="AH36:AJ36"/>
    <mergeCell ref="AK36:AQ36"/>
    <mergeCell ref="AF34:AG34"/>
    <mergeCell ref="AH34:AS34"/>
    <mergeCell ref="AT34:BB34"/>
    <mergeCell ref="A33:B33"/>
    <mergeCell ref="C33:G33"/>
    <mergeCell ref="H33:K33"/>
    <mergeCell ref="L33:AE33"/>
    <mergeCell ref="AW30:AX30"/>
    <mergeCell ref="AQ27:AS27"/>
    <mergeCell ref="L28:AE28"/>
    <mergeCell ref="AM28:AP28"/>
    <mergeCell ref="AQ28:BJ28"/>
    <mergeCell ref="AM29:AP29"/>
    <mergeCell ref="AQ29:BJ29"/>
    <mergeCell ref="AF29:AG29"/>
    <mergeCell ref="AH29:AL29"/>
    <mergeCell ref="AY30:BA30"/>
    <mergeCell ref="BB30:BD30"/>
    <mergeCell ref="BE30:BG30"/>
    <mergeCell ref="BH30:BJ30"/>
    <mergeCell ref="AF30:AL31"/>
    <mergeCell ref="AM30:AP30"/>
    <mergeCell ref="AQ30:AS30"/>
    <mergeCell ref="AT30:AV30"/>
    <mergeCell ref="A29:B29"/>
    <mergeCell ref="C29:G29"/>
    <mergeCell ref="H29:K29"/>
    <mergeCell ref="L29:AE29"/>
    <mergeCell ref="AC30:AE30"/>
    <mergeCell ref="H31:K32"/>
    <mergeCell ref="L31:AE32"/>
    <mergeCell ref="A27:G28"/>
    <mergeCell ref="H27:K27"/>
    <mergeCell ref="L27:N27"/>
    <mergeCell ref="O27:Q27"/>
    <mergeCell ref="R27:S27"/>
    <mergeCell ref="T27:V27"/>
    <mergeCell ref="H28:K28"/>
    <mergeCell ref="A30:G32"/>
    <mergeCell ref="H30:K30"/>
    <mergeCell ref="L30:N30"/>
    <mergeCell ref="O30:Q30"/>
    <mergeCell ref="R30:S30"/>
    <mergeCell ref="T30:V30"/>
    <mergeCell ref="W30:Y30"/>
    <mergeCell ref="Z30:AB30"/>
    <mergeCell ref="A24:G25"/>
    <mergeCell ref="H24:K24"/>
    <mergeCell ref="L24:BJ24"/>
    <mergeCell ref="H25:K25"/>
    <mergeCell ref="L25:BJ25"/>
    <mergeCell ref="A26:BJ26"/>
    <mergeCell ref="AT27:AV27"/>
    <mergeCell ref="AW27:AX27"/>
    <mergeCell ref="AY27:BA27"/>
    <mergeCell ref="BB27:BD27"/>
    <mergeCell ref="BE27:BG27"/>
    <mergeCell ref="BH27:BJ27"/>
    <mergeCell ref="W27:Y27"/>
    <mergeCell ref="Z27:AB27"/>
    <mergeCell ref="AC27:AE27"/>
    <mergeCell ref="AF27:AL28"/>
    <mergeCell ref="AM27:AP27"/>
    <mergeCell ref="AT20:BA20"/>
    <mergeCell ref="BC20:BJ20"/>
    <mergeCell ref="A21:G21"/>
    <mergeCell ref="AC21:AJ21"/>
    <mergeCell ref="AK21:BJ21"/>
    <mergeCell ref="A22:G23"/>
    <mergeCell ref="H22:K22"/>
    <mergeCell ref="L22:BJ22"/>
    <mergeCell ref="H23:K23"/>
    <mergeCell ref="L23:BJ23"/>
    <mergeCell ref="B20:F20"/>
    <mergeCell ref="H20:M21"/>
    <mergeCell ref="N20:AB21"/>
    <mergeCell ref="AC20:AJ20"/>
    <mergeCell ref="AK20:AR20"/>
    <mergeCell ref="N16:BJ16"/>
    <mergeCell ref="H17:M17"/>
    <mergeCell ref="N17:BJ17"/>
    <mergeCell ref="A19:G19"/>
    <mergeCell ref="AC19:AJ19"/>
    <mergeCell ref="AK19:AR19"/>
    <mergeCell ref="AT19:BA19"/>
    <mergeCell ref="BC19:BJ19"/>
    <mergeCell ref="AT18:BA18"/>
    <mergeCell ref="BC18:BJ18"/>
    <mergeCell ref="H18:M19"/>
    <mergeCell ref="N18:AB19"/>
    <mergeCell ref="AC18:AJ18"/>
    <mergeCell ref="AK18:AR18"/>
    <mergeCell ref="A16:G18"/>
    <mergeCell ref="H16:M16"/>
    <mergeCell ref="V15:AC15"/>
    <mergeCell ref="AD15:AF15"/>
    <mergeCell ref="AG15:AI15"/>
    <mergeCell ref="AJ15:AL15"/>
    <mergeCell ref="AM15:AO15"/>
    <mergeCell ref="A12:BJ13"/>
    <mergeCell ref="S8:X8"/>
    <mergeCell ref="Y8:AA8"/>
    <mergeCell ref="AB8:BI8"/>
    <mergeCell ref="Y9:AA9"/>
    <mergeCell ref="AB9:BI9"/>
    <mergeCell ref="Y10:AA10"/>
    <mergeCell ref="AB10:BI10"/>
    <mergeCell ref="A14:G14"/>
    <mergeCell ref="AR15:AV15"/>
    <mergeCell ref="AW15:BC15"/>
    <mergeCell ref="BD15:BE15"/>
    <mergeCell ref="BH15:BJ15"/>
    <mergeCell ref="A15:G15"/>
    <mergeCell ref="Y11:AA11"/>
    <mergeCell ref="J15:M15"/>
    <mergeCell ref="N15:P15"/>
    <mergeCell ref="Q15:S15"/>
    <mergeCell ref="J14:BH14"/>
    <mergeCell ref="I3:N4"/>
    <mergeCell ref="AC11:AH11"/>
    <mergeCell ref="AL11:AR11"/>
    <mergeCell ref="AV11:BB11"/>
    <mergeCell ref="BC11:BJ11"/>
    <mergeCell ref="A5:BJ6"/>
    <mergeCell ref="A7:E7"/>
    <mergeCell ref="F7:T7"/>
    <mergeCell ref="AQ7:AS7"/>
    <mergeCell ref="AX7:AY7"/>
    <mergeCell ref="BD7:BE7"/>
    <mergeCell ref="BF7:BH7"/>
    <mergeCell ref="BI7:BJ7"/>
    <mergeCell ref="O3:T4"/>
    <mergeCell ref="U3:Z4"/>
    <mergeCell ref="AA3:AF4"/>
    <mergeCell ref="AG3:BJ4"/>
    <mergeCell ref="AJ1:AL1"/>
    <mergeCell ref="AU1:AW1"/>
    <mergeCell ref="AU7:AW7"/>
    <mergeCell ref="BA7:BC7"/>
    <mergeCell ref="BA1:BC1"/>
    <mergeCell ref="BD1:BG1"/>
    <mergeCell ref="BH1:BJ1"/>
    <mergeCell ref="A2:B4"/>
    <mergeCell ref="C2:H2"/>
    <mergeCell ref="I2:N2"/>
    <mergeCell ref="O2:T2"/>
    <mergeCell ref="U2:Z2"/>
    <mergeCell ref="AA2:AF2"/>
    <mergeCell ref="AR1:AS1"/>
    <mergeCell ref="AX1:AY1"/>
    <mergeCell ref="A1:E1"/>
    <mergeCell ref="F1:J1"/>
    <mergeCell ref="K1:O1"/>
    <mergeCell ref="P1:T1"/>
    <mergeCell ref="AB1:AE1"/>
    <mergeCell ref="AI2:BH2"/>
    <mergeCell ref="AM1:AN1"/>
    <mergeCell ref="AO1:AQ1"/>
    <mergeCell ref="C3:H4"/>
  </mergeCells>
  <phoneticPr fontId="2"/>
  <conditionalFormatting sqref="H14:J14 BI14:BJ14">
    <cfRule type="expression" dxfId="5" priority="6">
      <formula>IF($H$14="入力して下さい",TRUE,FALSE)</formula>
    </cfRule>
  </conditionalFormatting>
  <conditionalFormatting sqref="N18:AB19">
    <cfRule type="expression" dxfId="4" priority="3">
      <formula>IF($N$18="入力して下さい",TRUE,FALSE)</formula>
    </cfRule>
  </conditionalFormatting>
  <conditionalFormatting sqref="N20:AB21">
    <cfRule type="expression" dxfId="3" priority="2">
      <formula>IF($N$20="入力して下さい",TRUE,FALSE)</formula>
    </cfRule>
  </conditionalFormatting>
  <conditionalFormatting sqref="N16:BJ16">
    <cfRule type="expression" dxfId="2" priority="4">
      <formula>IF($N$16="入力して下さい",TRUE,FALSE)</formula>
    </cfRule>
  </conditionalFormatting>
  <conditionalFormatting sqref="N17:BJ17">
    <cfRule type="expression" dxfId="1" priority="1">
      <formula>IF($N$17="入力して下さい",TRUE,FALSE)</formula>
    </cfRule>
  </conditionalFormatting>
  <conditionalFormatting sqref="AB8:BI10">
    <cfRule type="expression" dxfId="0" priority="10">
      <formula>IF($AB$8="入力して下さい",TRUE,FALSE)</formula>
    </cfRule>
  </conditionalFormatting>
  <printOptions verticalCentered="1"/>
  <pageMargins left="0.70866141732283472" right="0.39370078740157483" top="0.39370078740157483" bottom="0.35433070866141736" header="0.31496062992125984"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7</xdr:col>
                    <xdr:colOff>45720</xdr:colOff>
                    <xdr:row>14</xdr:row>
                    <xdr:rowOff>7620</xdr:rowOff>
                  </from>
                  <to>
                    <xdr:col>9</xdr:col>
                    <xdr:colOff>30480</xdr:colOff>
                    <xdr:row>15</xdr:row>
                    <xdr:rowOff>7620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57</xdr:col>
                    <xdr:colOff>38100</xdr:colOff>
                    <xdr:row>14</xdr:row>
                    <xdr:rowOff>7620</xdr:rowOff>
                  </from>
                  <to>
                    <xdr:col>59</xdr:col>
                    <xdr:colOff>30480</xdr:colOff>
                    <xdr:row>15</xdr:row>
                    <xdr:rowOff>7620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19</xdr:col>
                    <xdr:colOff>45720</xdr:colOff>
                    <xdr:row>14</xdr:row>
                    <xdr:rowOff>7620</xdr:rowOff>
                  </from>
                  <to>
                    <xdr:col>21</xdr:col>
                    <xdr:colOff>30480</xdr:colOff>
                    <xdr:row>15</xdr:row>
                    <xdr:rowOff>7620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0</xdr:col>
                    <xdr:colOff>30480</xdr:colOff>
                    <xdr:row>32</xdr:row>
                    <xdr:rowOff>30480</xdr:rowOff>
                  </from>
                  <to>
                    <xdr:col>2</xdr:col>
                    <xdr:colOff>0</xdr:colOff>
                    <xdr:row>33</xdr:row>
                    <xdr:rowOff>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31</xdr:col>
                    <xdr:colOff>30480</xdr:colOff>
                    <xdr:row>32</xdr:row>
                    <xdr:rowOff>30480</xdr:rowOff>
                  </from>
                  <to>
                    <xdr:col>33</xdr:col>
                    <xdr:colOff>0</xdr:colOff>
                    <xdr:row>33</xdr:row>
                    <xdr:rowOff>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0</xdr:col>
                    <xdr:colOff>30480</xdr:colOff>
                    <xdr:row>28</xdr:row>
                    <xdr:rowOff>30480</xdr:rowOff>
                  </from>
                  <to>
                    <xdr:col>2</xdr:col>
                    <xdr:colOff>0</xdr:colOff>
                    <xdr:row>28</xdr:row>
                    <xdr:rowOff>297180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31</xdr:col>
                    <xdr:colOff>30480</xdr:colOff>
                    <xdr:row>28</xdr:row>
                    <xdr:rowOff>30480</xdr:rowOff>
                  </from>
                  <to>
                    <xdr:col>33</xdr:col>
                    <xdr:colOff>0</xdr:colOff>
                    <xdr:row>28</xdr:row>
                    <xdr:rowOff>297180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8</xdr:col>
                    <xdr:colOff>30480</xdr:colOff>
                    <xdr:row>21</xdr:row>
                    <xdr:rowOff>38100</xdr:rowOff>
                  </from>
                  <to>
                    <xdr:col>10</xdr:col>
                    <xdr:colOff>0</xdr:colOff>
                    <xdr:row>22</xdr:row>
                    <xdr:rowOff>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8</xdr:col>
                    <xdr:colOff>30480</xdr:colOff>
                    <xdr:row>22</xdr:row>
                    <xdr:rowOff>45720</xdr:rowOff>
                  </from>
                  <to>
                    <xdr:col>10</xdr:col>
                    <xdr:colOff>0</xdr:colOff>
                    <xdr:row>22</xdr:row>
                    <xdr:rowOff>297180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8</xdr:col>
                    <xdr:colOff>30480</xdr:colOff>
                    <xdr:row>23</xdr:row>
                    <xdr:rowOff>121920</xdr:rowOff>
                  </from>
                  <to>
                    <xdr:col>10</xdr:col>
                    <xdr:colOff>0</xdr:colOff>
                    <xdr:row>24</xdr:row>
                    <xdr:rowOff>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8</xdr:col>
                    <xdr:colOff>30480</xdr:colOff>
                    <xdr:row>24</xdr:row>
                    <xdr:rowOff>114300</xdr:rowOff>
                  </from>
                  <to>
                    <xdr:col>10</xdr:col>
                    <xdr:colOff>0</xdr:colOff>
                    <xdr:row>24</xdr:row>
                    <xdr:rowOff>373380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41</xdr:col>
                    <xdr:colOff>45720</xdr:colOff>
                    <xdr:row>14</xdr:row>
                    <xdr:rowOff>7620</xdr:rowOff>
                  </from>
                  <to>
                    <xdr:col>43</xdr:col>
                    <xdr:colOff>30480</xdr:colOff>
                    <xdr:row>15</xdr:row>
                    <xdr:rowOff>7620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6</xdr:col>
                    <xdr:colOff>45720</xdr:colOff>
                    <xdr:row>34</xdr:row>
                    <xdr:rowOff>220980</xdr:rowOff>
                  </from>
                  <to>
                    <xdr:col>8</xdr:col>
                    <xdr:colOff>30480</xdr:colOff>
                    <xdr:row>36</xdr:row>
                    <xdr:rowOff>7620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11</xdr:col>
                    <xdr:colOff>45720</xdr:colOff>
                    <xdr:row>34</xdr:row>
                    <xdr:rowOff>220980</xdr:rowOff>
                  </from>
                  <to>
                    <xdr:col>13</xdr:col>
                    <xdr:colOff>30480</xdr:colOff>
                    <xdr:row>36</xdr:row>
                    <xdr:rowOff>7620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6</xdr:col>
                    <xdr:colOff>45720</xdr:colOff>
                    <xdr:row>35</xdr:row>
                    <xdr:rowOff>220980</xdr:rowOff>
                  </from>
                  <to>
                    <xdr:col>8</xdr:col>
                    <xdr:colOff>30480</xdr:colOff>
                    <xdr:row>37</xdr:row>
                    <xdr:rowOff>7620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11</xdr:col>
                    <xdr:colOff>45720</xdr:colOff>
                    <xdr:row>35</xdr:row>
                    <xdr:rowOff>220980</xdr:rowOff>
                  </from>
                  <to>
                    <xdr:col>13</xdr:col>
                    <xdr:colOff>30480</xdr:colOff>
                    <xdr:row>37</xdr:row>
                    <xdr:rowOff>7620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0</xdr:col>
                    <xdr:colOff>30480</xdr:colOff>
                    <xdr:row>37</xdr:row>
                    <xdr:rowOff>220980</xdr:rowOff>
                  </from>
                  <to>
                    <xdr:col>2</xdr:col>
                    <xdr:colOff>0</xdr:colOff>
                    <xdr:row>39</xdr:row>
                    <xdr:rowOff>7620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6</xdr:col>
                    <xdr:colOff>45720</xdr:colOff>
                    <xdr:row>33</xdr:row>
                    <xdr:rowOff>220980</xdr:rowOff>
                  </from>
                  <to>
                    <xdr:col>8</xdr:col>
                    <xdr:colOff>30480</xdr:colOff>
                    <xdr:row>35</xdr:row>
                    <xdr:rowOff>7620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0</xdr:col>
                    <xdr:colOff>30480</xdr:colOff>
                    <xdr:row>34</xdr:row>
                    <xdr:rowOff>220980</xdr:rowOff>
                  </from>
                  <to>
                    <xdr:col>2</xdr:col>
                    <xdr:colOff>0</xdr:colOff>
                    <xdr:row>36</xdr:row>
                    <xdr:rowOff>30480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6</xdr:col>
                    <xdr:colOff>45720</xdr:colOff>
                    <xdr:row>37</xdr:row>
                    <xdr:rowOff>220980</xdr:rowOff>
                  </from>
                  <to>
                    <xdr:col>8</xdr:col>
                    <xdr:colOff>30480</xdr:colOff>
                    <xdr:row>39</xdr:row>
                    <xdr:rowOff>7620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11</xdr:col>
                    <xdr:colOff>45720</xdr:colOff>
                    <xdr:row>37</xdr:row>
                    <xdr:rowOff>220980</xdr:rowOff>
                  </from>
                  <to>
                    <xdr:col>13</xdr:col>
                    <xdr:colOff>30480</xdr:colOff>
                    <xdr:row>39</xdr:row>
                    <xdr:rowOff>7620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0</xdr:col>
                    <xdr:colOff>30480</xdr:colOff>
                    <xdr:row>36</xdr:row>
                    <xdr:rowOff>220980</xdr:rowOff>
                  </from>
                  <to>
                    <xdr:col>2</xdr:col>
                    <xdr:colOff>0</xdr:colOff>
                    <xdr:row>38</xdr:row>
                    <xdr:rowOff>7620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6</xdr:col>
                    <xdr:colOff>45720</xdr:colOff>
                    <xdr:row>36</xdr:row>
                    <xdr:rowOff>220980</xdr:rowOff>
                  </from>
                  <to>
                    <xdr:col>8</xdr:col>
                    <xdr:colOff>7620</xdr:colOff>
                    <xdr:row>38</xdr:row>
                    <xdr:rowOff>7620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11</xdr:col>
                    <xdr:colOff>45720</xdr:colOff>
                    <xdr:row>36</xdr:row>
                    <xdr:rowOff>220980</xdr:rowOff>
                  </from>
                  <to>
                    <xdr:col>13</xdr:col>
                    <xdr:colOff>7620</xdr:colOff>
                    <xdr:row>38</xdr:row>
                    <xdr:rowOff>7620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0</xdr:col>
                    <xdr:colOff>30480</xdr:colOff>
                    <xdr:row>35</xdr:row>
                    <xdr:rowOff>198120</xdr:rowOff>
                  </from>
                  <to>
                    <xdr:col>2</xdr:col>
                    <xdr:colOff>0</xdr:colOff>
                    <xdr:row>37</xdr:row>
                    <xdr:rowOff>7620</xdr:rowOff>
                  </to>
                </anchor>
              </controlPr>
            </control>
          </mc:Choice>
        </mc:AlternateContent>
        <mc:AlternateContent xmlns:mc="http://schemas.openxmlformats.org/markup-compatibility/2006">
          <mc:Choice Requires="x14">
            <control shapeId="16412" r:id="rId29" name="Check Box 2">
              <controlPr defaultSize="0" autoFill="0" autoLine="0" autoPict="0">
                <anchor moveWithCells="1">
                  <from>
                    <xdr:col>57</xdr:col>
                    <xdr:colOff>38100</xdr:colOff>
                    <xdr:row>14</xdr:row>
                    <xdr:rowOff>7620</xdr:rowOff>
                  </from>
                  <to>
                    <xdr:col>59</xdr:col>
                    <xdr:colOff>30480</xdr:colOff>
                    <xdr:row>15</xdr:row>
                    <xdr:rowOff>7620</xdr:rowOff>
                  </to>
                </anchor>
              </controlPr>
            </control>
          </mc:Choice>
        </mc:AlternateContent>
        <mc:AlternateContent xmlns:mc="http://schemas.openxmlformats.org/markup-compatibility/2006">
          <mc:Choice Requires="x14">
            <control shapeId="16413" r:id="rId30" name="Check Box 3">
              <controlPr defaultSize="0" autoFill="0" autoLine="0" autoPict="0">
                <anchor moveWithCells="1">
                  <from>
                    <xdr:col>19</xdr:col>
                    <xdr:colOff>45720</xdr:colOff>
                    <xdr:row>14</xdr:row>
                    <xdr:rowOff>7620</xdr:rowOff>
                  </from>
                  <to>
                    <xdr:col>21</xdr:col>
                    <xdr:colOff>30480</xdr:colOff>
                    <xdr:row>15</xdr:row>
                    <xdr:rowOff>7620</xdr:rowOff>
                  </to>
                </anchor>
              </controlPr>
            </control>
          </mc:Choice>
        </mc:AlternateContent>
        <mc:AlternateContent xmlns:mc="http://schemas.openxmlformats.org/markup-compatibility/2006">
          <mc:Choice Requires="x14">
            <control shapeId="16414" r:id="rId31" name="Check Box 12">
              <controlPr defaultSize="0" autoFill="0" autoLine="0" autoPict="0">
                <anchor moveWithCells="1">
                  <from>
                    <xdr:col>41</xdr:col>
                    <xdr:colOff>45720</xdr:colOff>
                    <xdr:row>14</xdr:row>
                    <xdr:rowOff>7620</xdr:rowOff>
                  </from>
                  <to>
                    <xdr:col>43</xdr:col>
                    <xdr:colOff>30480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選択リスト!$B$3:$B$26</xm:f>
          </x14:formula1>
          <xm:sqref>F7:T7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84"/>
  <sheetViews>
    <sheetView workbookViewId="0">
      <selection activeCell="C11" sqref="C11"/>
    </sheetView>
  </sheetViews>
  <sheetFormatPr defaultColWidth="9" defaultRowHeight="18"/>
  <cols>
    <col min="1" max="1" width="9" style="71"/>
    <col min="2" max="2" width="11" style="71" bestFit="1" customWidth="1"/>
    <col min="3" max="16384" width="9" style="71"/>
  </cols>
  <sheetData>
    <row r="2" spans="1:4">
      <c r="A2" s="72" t="s">
        <v>391</v>
      </c>
      <c r="B2" s="71" t="s">
        <v>392</v>
      </c>
      <c r="C2" s="71" t="s">
        <v>393</v>
      </c>
    </row>
    <row r="3" spans="1:4">
      <c r="A3" s="72" t="s">
        <v>394</v>
      </c>
      <c r="B3" s="71" t="s">
        <v>395</v>
      </c>
    </row>
    <row r="4" spans="1:4">
      <c r="A4" s="72" t="s">
        <v>398</v>
      </c>
      <c r="B4" s="71" t="s">
        <v>396</v>
      </c>
      <c r="C4" s="71" t="s">
        <v>397</v>
      </c>
      <c r="D4" s="71" t="s">
        <v>393</v>
      </c>
    </row>
    <row r="5" spans="1:4">
      <c r="A5" s="72" t="s">
        <v>399</v>
      </c>
    </row>
    <row r="6" spans="1:4">
      <c r="A6" s="72" t="s">
        <v>400</v>
      </c>
    </row>
    <row r="7" spans="1:4">
      <c r="A7" s="422"/>
      <c r="B7" s="422"/>
      <c r="C7" s="73"/>
      <c r="D7" s="73"/>
    </row>
    <row r="8" spans="1:4">
      <c r="A8" s="74"/>
    </row>
    <row r="9" spans="1:4">
      <c r="A9" s="75"/>
      <c r="B9" s="422"/>
      <c r="C9" s="422"/>
    </row>
    <row r="34" spans="1:3">
      <c r="A34" s="422"/>
      <c r="B34" s="422"/>
      <c r="C34" s="422"/>
    </row>
    <row r="35" spans="1:3">
      <c r="A35" s="72"/>
      <c r="B35" s="72"/>
      <c r="C35" s="72"/>
    </row>
    <row r="36" spans="1:3">
      <c r="A36" s="72"/>
      <c r="B36" s="72"/>
      <c r="C36" s="72"/>
    </row>
    <row r="37" spans="1:3">
      <c r="A37" s="72"/>
      <c r="B37" s="72"/>
      <c r="C37" s="72"/>
    </row>
    <row r="38" spans="1:3">
      <c r="A38" s="72"/>
      <c r="B38" s="72"/>
      <c r="C38" s="72"/>
    </row>
    <row r="39" spans="1:3">
      <c r="A39" s="72"/>
      <c r="B39" s="72"/>
      <c r="C39" s="72"/>
    </row>
    <row r="40" spans="1:3">
      <c r="A40" s="72"/>
      <c r="B40" s="72"/>
      <c r="C40" s="72"/>
    </row>
    <row r="41" spans="1:3">
      <c r="A41" s="72"/>
      <c r="B41" s="72"/>
      <c r="C41" s="72"/>
    </row>
    <row r="42" spans="1:3">
      <c r="A42" s="72"/>
      <c r="B42" s="72"/>
      <c r="C42" s="72"/>
    </row>
    <row r="43" spans="1:3">
      <c r="A43" s="72"/>
      <c r="B43" s="72"/>
      <c r="C43" s="72"/>
    </row>
    <row r="44" spans="1:3">
      <c r="A44" s="72"/>
      <c r="B44" s="72"/>
      <c r="C44" s="72"/>
    </row>
    <row r="45" spans="1:3">
      <c r="A45" s="72"/>
      <c r="B45" s="72"/>
      <c r="C45" s="72"/>
    </row>
    <row r="46" spans="1:3">
      <c r="A46" s="72"/>
      <c r="B46" s="72"/>
      <c r="C46" s="72"/>
    </row>
    <row r="47" spans="1:3">
      <c r="A47" s="72"/>
      <c r="C47" s="72"/>
    </row>
    <row r="48" spans="1:3">
      <c r="A48" s="72"/>
      <c r="C48" s="72"/>
    </row>
    <row r="49" spans="1:3">
      <c r="A49" s="72"/>
      <c r="C49" s="72"/>
    </row>
    <row r="50" spans="1:3">
      <c r="A50" s="72"/>
      <c r="C50" s="72"/>
    </row>
    <row r="51" spans="1:3">
      <c r="A51" s="72"/>
      <c r="C51" s="72"/>
    </row>
    <row r="52" spans="1:3">
      <c r="A52" s="72"/>
      <c r="C52" s="72"/>
    </row>
    <row r="53" spans="1:3">
      <c r="A53" s="72"/>
      <c r="C53" s="72"/>
    </row>
    <row r="54" spans="1:3">
      <c r="A54" s="72"/>
      <c r="C54" s="72"/>
    </row>
    <row r="55" spans="1:3">
      <c r="A55" s="72"/>
      <c r="C55" s="72"/>
    </row>
    <row r="56" spans="1:3">
      <c r="A56" s="72"/>
      <c r="C56" s="72"/>
    </row>
    <row r="57" spans="1:3">
      <c r="A57" s="72"/>
      <c r="C57" s="72"/>
    </row>
    <row r="58" spans="1:3">
      <c r="A58" s="72"/>
      <c r="C58" s="72"/>
    </row>
    <row r="59" spans="1:3">
      <c r="A59" s="72"/>
      <c r="C59" s="72"/>
    </row>
    <row r="60" spans="1:3">
      <c r="A60" s="72"/>
      <c r="C60" s="72"/>
    </row>
    <row r="61" spans="1:3">
      <c r="A61" s="72"/>
      <c r="C61" s="72"/>
    </row>
    <row r="62" spans="1:3">
      <c r="A62" s="72"/>
      <c r="C62" s="72"/>
    </row>
    <row r="63" spans="1:3">
      <c r="A63" s="72"/>
      <c r="C63" s="72"/>
    </row>
    <row r="64" spans="1:3">
      <c r="A64" s="72"/>
      <c r="C64" s="72"/>
    </row>
    <row r="65" spans="1:3">
      <c r="A65" s="72"/>
      <c r="C65" s="72"/>
    </row>
    <row r="66" spans="1:3">
      <c r="A66" s="72"/>
    </row>
    <row r="67" spans="1:3">
      <c r="A67" s="72"/>
    </row>
    <row r="68" spans="1:3">
      <c r="A68" s="72"/>
    </row>
    <row r="69" spans="1:3">
      <c r="A69" s="72"/>
    </row>
    <row r="70" spans="1:3">
      <c r="A70" s="72"/>
    </row>
    <row r="71" spans="1:3">
      <c r="A71" s="72"/>
    </row>
    <row r="72" spans="1:3">
      <c r="A72" s="72"/>
    </row>
    <row r="73" spans="1:3">
      <c r="A73" s="72"/>
    </row>
    <row r="74" spans="1:3">
      <c r="A74" s="72"/>
    </row>
    <row r="75" spans="1:3">
      <c r="A75" s="72"/>
    </row>
    <row r="76" spans="1:3">
      <c r="A76" s="72"/>
    </row>
    <row r="77" spans="1:3">
      <c r="A77" s="72"/>
    </row>
    <row r="78" spans="1:3">
      <c r="A78" s="72"/>
    </row>
    <row r="79" spans="1:3">
      <c r="A79" s="72"/>
    </row>
    <row r="80" spans="1:3">
      <c r="A80" s="72"/>
    </row>
    <row r="81" spans="1:1">
      <c r="A81" s="72"/>
    </row>
    <row r="82" spans="1:1">
      <c r="A82" s="72"/>
    </row>
    <row r="83" spans="1:1">
      <c r="A83" s="72"/>
    </row>
    <row r="84" spans="1:1">
      <c r="A84" s="72"/>
    </row>
  </sheetData>
  <mergeCells count="3">
    <mergeCell ref="A7:B7"/>
    <mergeCell ref="B9:C9"/>
    <mergeCell ref="A34:C34"/>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36F8-8B0F-4D98-803B-19420FDB3B33}">
  <dimension ref="A1:BY60"/>
  <sheetViews>
    <sheetView view="pageBreakPreview" zoomScaleNormal="100" zoomScaleSheetLayoutView="100" workbookViewId="0">
      <selection sqref="A1:E1"/>
    </sheetView>
  </sheetViews>
  <sheetFormatPr defaultColWidth="9" defaultRowHeight="12"/>
  <cols>
    <col min="1" max="10" width="1.44140625" style="1" customWidth="1"/>
    <col min="11" max="17" width="1.6640625" style="1" customWidth="1"/>
    <col min="18" max="27" width="1.44140625" style="1" customWidth="1"/>
    <col min="28" max="34" width="1.6640625" style="1" customWidth="1"/>
    <col min="35" max="44" width="1.44140625" style="1" customWidth="1"/>
    <col min="45" max="51" width="1.6640625" style="1" customWidth="1"/>
    <col min="52" max="64" width="1.44140625" style="1" customWidth="1"/>
    <col min="65" max="68" width="1.6640625" style="1" customWidth="1"/>
    <col min="69" max="79" width="1.44140625" style="1" customWidth="1"/>
    <col min="80" max="16384" width="9" style="1"/>
  </cols>
  <sheetData>
    <row r="1" spans="1:77" ht="14.25" customHeight="1" thickBot="1">
      <c r="A1" s="91" t="s">
        <v>231</v>
      </c>
      <c r="B1" s="91"/>
      <c r="C1" s="91"/>
      <c r="D1" s="91"/>
      <c r="E1" s="91"/>
      <c r="F1" s="91">
        <v>5</v>
      </c>
      <c r="G1" s="91"/>
      <c r="H1" s="91"/>
      <c r="I1" s="91"/>
      <c r="J1" s="91"/>
      <c r="K1" s="91"/>
      <c r="L1" s="440" t="s">
        <v>406</v>
      </c>
      <c r="M1" s="440"/>
      <c r="N1" s="440"/>
      <c r="O1" s="440"/>
      <c r="P1" s="440"/>
      <c r="Q1" s="440"/>
      <c r="R1" s="440"/>
      <c r="S1" s="440"/>
      <c r="T1" s="440"/>
      <c r="U1" s="440"/>
      <c r="V1" s="53"/>
      <c r="W1" s="53"/>
      <c r="X1" s="53"/>
      <c r="Y1" s="53"/>
      <c r="Z1" s="53"/>
      <c r="AA1" s="53"/>
      <c r="AB1" s="53"/>
      <c r="AC1" s="53"/>
      <c r="AD1" s="91" t="s">
        <v>173</v>
      </c>
      <c r="AE1" s="91"/>
      <c r="AF1" s="91"/>
      <c r="AG1" s="91"/>
      <c r="AH1" s="53"/>
      <c r="AI1" s="53"/>
      <c r="AJ1" s="53"/>
      <c r="AK1" s="53"/>
      <c r="AL1" s="52"/>
      <c r="AM1" s="440"/>
      <c r="AN1" s="440"/>
      <c r="AO1" s="440"/>
      <c r="AP1" s="91" t="s">
        <v>2</v>
      </c>
      <c r="AQ1" s="91"/>
      <c r="AR1" s="91"/>
      <c r="AS1" s="91"/>
      <c r="AT1" s="91"/>
      <c r="AU1" s="91" t="s">
        <v>3</v>
      </c>
      <c r="AV1" s="91"/>
      <c r="AW1" s="440"/>
      <c r="AX1" s="440"/>
      <c r="AY1" s="440"/>
      <c r="AZ1" s="440" t="s">
        <v>402</v>
      </c>
      <c r="BA1" s="440"/>
      <c r="BB1" s="53"/>
      <c r="BC1" s="53"/>
      <c r="BD1" s="91" t="s">
        <v>0</v>
      </c>
      <c r="BE1" s="91"/>
      <c r="BF1" s="91"/>
      <c r="BG1" s="91"/>
      <c r="BH1" s="91"/>
      <c r="BI1" s="91"/>
      <c r="BJ1" s="91"/>
      <c r="BK1" s="91"/>
      <c r="BL1" s="91"/>
      <c r="BM1" s="91"/>
      <c r="BN1" s="91" t="s">
        <v>5</v>
      </c>
      <c r="BO1" s="91"/>
      <c r="BP1" s="91"/>
      <c r="BW1" s="104"/>
      <c r="BX1" s="104"/>
      <c r="BY1" s="104"/>
    </row>
    <row r="2" spans="1:77" s="2" customFormat="1" ht="20.100000000000001" customHeight="1" thickTop="1" thickBot="1">
      <c r="A2" s="500" t="s">
        <v>405</v>
      </c>
      <c r="B2" s="501"/>
      <c r="C2" s="501"/>
      <c r="D2" s="501"/>
      <c r="E2" s="501"/>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2"/>
      <c r="AO2" s="502"/>
      <c r="AP2" s="502"/>
      <c r="AQ2" s="502"/>
      <c r="AR2" s="502"/>
      <c r="AS2" s="502"/>
      <c r="AT2" s="502"/>
      <c r="AU2" s="502"/>
      <c r="AV2" s="502"/>
      <c r="AW2" s="503"/>
      <c r="AX2" s="504" t="s">
        <v>124</v>
      </c>
      <c r="AY2" s="505"/>
      <c r="AZ2" s="110"/>
      <c r="BA2" s="110"/>
      <c r="BB2" s="502" t="s">
        <v>20</v>
      </c>
      <c r="BC2" s="502"/>
      <c r="BD2" s="502"/>
      <c r="BE2" s="502"/>
      <c r="BF2" s="506"/>
      <c r="BG2" s="110"/>
      <c r="BH2" s="110"/>
      <c r="BI2" s="502" t="s">
        <v>22</v>
      </c>
      <c r="BJ2" s="502"/>
      <c r="BK2" s="502"/>
      <c r="BL2" s="502"/>
      <c r="BM2" s="502"/>
      <c r="BN2" s="507" t="s">
        <v>123</v>
      </c>
      <c r="BO2" s="507"/>
      <c r="BP2" s="508"/>
    </row>
    <row r="3" spans="1:77" ht="15.9" customHeight="1" thickTop="1" thickBot="1">
      <c r="A3" s="473" t="s">
        <v>36</v>
      </c>
      <c r="B3" s="474"/>
      <c r="C3" s="474"/>
      <c r="D3" s="474"/>
      <c r="E3" s="474"/>
      <c r="F3" s="85"/>
      <c r="G3" s="343"/>
      <c r="H3" s="343"/>
      <c r="I3" s="343"/>
      <c r="J3" s="343" t="s">
        <v>2</v>
      </c>
      <c r="K3" s="343"/>
      <c r="L3" s="343"/>
      <c r="M3" s="343"/>
      <c r="N3" s="343" t="s">
        <v>404</v>
      </c>
      <c r="O3" s="343"/>
      <c r="P3" s="343"/>
      <c r="Q3" s="343"/>
      <c r="R3" s="343" t="s">
        <v>4</v>
      </c>
      <c r="S3" s="423"/>
      <c r="T3" s="475" t="s">
        <v>37</v>
      </c>
      <c r="U3" s="474"/>
      <c r="V3" s="474"/>
      <c r="W3" s="474"/>
      <c r="X3" s="474"/>
      <c r="Y3" s="85"/>
      <c r="Z3" s="86"/>
      <c r="AA3" s="343"/>
      <c r="AB3" s="343"/>
      <c r="AC3" s="343"/>
      <c r="AD3" s="343" t="s">
        <v>2</v>
      </c>
      <c r="AE3" s="343"/>
      <c r="AF3" s="343"/>
      <c r="AG3" s="343"/>
      <c r="AH3" s="343" t="s">
        <v>404</v>
      </c>
      <c r="AI3" s="343"/>
      <c r="AJ3" s="343"/>
      <c r="AK3" s="343"/>
      <c r="AL3" s="343" t="s">
        <v>4</v>
      </c>
      <c r="AM3" s="423"/>
      <c r="AN3" s="476" t="s">
        <v>407</v>
      </c>
      <c r="AO3" s="477"/>
      <c r="AP3" s="477"/>
      <c r="AQ3" s="477"/>
      <c r="AR3" s="477"/>
      <c r="AS3" s="477"/>
      <c r="AT3" s="477"/>
      <c r="AU3" s="477"/>
      <c r="AV3" s="477"/>
      <c r="AW3" s="477"/>
      <c r="AX3" s="477"/>
      <c r="AY3" s="477"/>
      <c r="AZ3" s="477"/>
      <c r="BA3" s="477"/>
      <c r="BB3" s="478"/>
      <c r="BC3" s="479"/>
      <c r="BD3" s="477"/>
      <c r="BE3" s="477"/>
      <c r="BF3" s="477"/>
      <c r="BG3" s="477"/>
      <c r="BH3" s="477"/>
      <c r="BI3" s="477"/>
      <c r="BJ3" s="477"/>
      <c r="BK3" s="477"/>
      <c r="BL3" s="477"/>
      <c r="BM3" s="477"/>
      <c r="BN3" s="477"/>
      <c r="BO3" s="477"/>
      <c r="BP3" s="480"/>
    </row>
    <row r="4" spans="1:77" ht="15.9" customHeight="1" thickTop="1">
      <c r="A4" s="487" t="s">
        <v>35</v>
      </c>
      <c r="B4" s="488"/>
      <c r="C4" s="488"/>
      <c r="D4" s="488"/>
      <c r="E4" s="488"/>
      <c r="F4" s="488"/>
      <c r="G4" s="488"/>
      <c r="H4" s="488"/>
      <c r="I4" s="488"/>
      <c r="J4" s="488"/>
      <c r="K4" s="488"/>
      <c r="L4" s="488"/>
      <c r="M4" s="488"/>
      <c r="N4" s="488"/>
      <c r="O4" s="488"/>
      <c r="P4" s="488"/>
      <c r="Q4" s="488"/>
      <c r="R4" s="488"/>
      <c r="S4" s="488"/>
      <c r="T4" s="488"/>
      <c r="U4" s="488"/>
      <c r="V4" s="488"/>
      <c r="W4" s="488"/>
      <c r="X4" s="488"/>
      <c r="Y4" s="488"/>
      <c r="Z4" s="488"/>
      <c r="AA4" s="488"/>
      <c r="AB4" s="488"/>
      <c r="AC4" s="488"/>
      <c r="AD4" s="488"/>
      <c r="AE4" s="488"/>
      <c r="AF4" s="488"/>
      <c r="AG4" s="488"/>
      <c r="AH4" s="488"/>
      <c r="AI4" s="488"/>
      <c r="AJ4" s="488"/>
      <c r="AK4" s="488"/>
      <c r="AL4" s="488"/>
      <c r="AM4" s="489"/>
      <c r="BP4" s="36"/>
    </row>
    <row r="5" spans="1:77" ht="15.9" customHeight="1">
      <c r="A5" s="490"/>
      <c r="B5" s="491"/>
      <c r="C5" s="491"/>
      <c r="D5" s="491"/>
      <c r="E5" s="491"/>
      <c r="F5" s="491"/>
      <c r="G5" s="491"/>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2"/>
      <c r="BP5" s="36"/>
    </row>
    <row r="6" spans="1:77" ht="15.9" customHeight="1">
      <c r="A6" s="490"/>
      <c r="B6" s="491"/>
      <c r="C6" s="491"/>
      <c r="D6" s="491"/>
      <c r="E6" s="491"/>
      <c r="F6" s="491"/>
      <c r="G6" s="491"/>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2"/>
      <c r="BP6" s="36"/>
    </row>
    <row r="7" spans="1:77" ht="15.9" customHeight="1">
      <c r="A7" s="490"/>
      <c r="B7" s="491"/>
      <c r="C7" s="491"/>
      <c r="D7" s="491"/>
      <c r="E7" s="491"/>
      <c r="F7" s="491"/>
      <c r="G7" s="491"/>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2"/>
      <c r="BP7" s="36"/>
    </row>
    <row r="8" spans="1:77" ht="15.9" customHeight="1">
      <c r="A8" s="490"/>
      <c r="B8" s="491"/>
      <c r="C8" s="491"/>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2"/>
      <c r="BP8" s="36"/>
    </row>
    <row r="9" spans="1:77" ht="15.9" customHeight="1">
      <c r="A9" s="490"/>
      <c r="B9" s="491"/>
      <c r="C9" s="491"/>
      <c r="D9" s="491"/>
      <c r="E9" s="491"/>
      <c r="F9" s="491"/>
      <c r="G9" s="491"/>
      <c r="H9" s="491"/>
      <c r="I9" s="491"/>
      <c r="J9" s="491"/>
      <c r="K9" s="491"/>
      <c r="L9" s="491"/>
      <c r="M9" s="491"/>
      <c r="N9" s="491"/>
      <c r="O9" s="491"/>
      <c r="P9" s="491"/>
      <c r="Q9" s="491"/>
      <c r="R9" s="491"/>
      <c r="S9" s="491"/>
      <c r="T9" s="491"/>
      <c r="U9" s="491"/>
      <c r="V9" s="491"/>
      <c r="W9" s="491"/>
      <c r="X9" s="491"/>
      <c r="Y9" s="491"/>
      <c r="Z9" s="491"/>
      <c r="AA9" s="491"/>
      <c r="AB9" s="491"/>
      <c r="AC9" s="491"/>
      <c r="AD9" s="491"/>
      <c r="AE9" s="491"/>
      <c r="AF9" s="491"/>
      <c r="AG9" s="491"/>
      <c r="AH9" s="491"/>
      <c r="AI9" s="491"/>
      <c r="AJ9" s="491"/>
      <c r="AK9" s="491"/>
      <c r="AL9" s="491"/>
      <c r="AM9" s="492"/>
      <c r="BP9" s="36"/>
    </row>
    <row r="10" spans="1:77" ht="15.9" customHeight="1">
      <c r="A10" s="490"/>
      <c r="B10" s="491"/>
      <c r="C10" s="491"/>
      <c r="D10" s="491"/>
      <c r="E10" s="491"/>
      <c r="F10" s="491"/>
      <c r="G10" s="491"/>
      <c r="H10" s="491"/>
      <c r="I10" s="491"/>
      <c r="J10" s="491"/>
      <c r="K10" s="491"/>
      <c r="L10" s="491"/>
      <c r="M10" s="491"/>
      <c r="N10" s="491"/>
      <c r="O10" s="491"/>
      <c r="P10" s="491"/>
      <c r="Q10" s="491"/>
      <c r="R10" s="491"/>
      <c r="S10" s="491"/>
      <c r="T10" s="491"/>
      <c r="U10" s="491"/>
      <c r="V10" s="491"/>
      <c r="W10" s="491"/>
      <c r="X10" s="491"/>
      <c r="Y10" s="491"/>
      <c r="Z10" s="491"/>
      <c r="AA10" s="491"/>
      <c r="AB10" s="491"/>
      <c r="AC10" s="491"/>
      <c r="AD10" s="491"/>
      <c r="AE10" s="491"/>
      <c r="AF10" s="491"/>
      <c r="AG10" s="491"/>
      <c r="AH10" s="491"/>
      <c r="AI10" s="491"/>
      <c r="AJ10" s="491"/>
      <c r="AK10" s="491"/>
      <c r="AL10" s="491"/>
      <c r="AM10" s="492"/>
      <c r="BP10" s="36"/>
    </row>
    <row r="11" spans="1:77" ht="15.9" customHeight="1">
      <c r="A11" s="490"/>
      <c r="B11" s="491"/>
      <c r="C11" s="491"/>
      <c r="D11" s="491"/>
      <c r="E11" s="491"/>
      <c r="F11" s="491"/>
      <c r="G11" s="491"/>
      <c r="H11" s="491"/>
      <c r="I11" s="491"/>
      <c r="J11" s="491"/>
      <c r="K11" s="491"/>
      <c r="L11" s="491"/>
      <c r="M11" s="491"/>
      <c r="N11" s="491"/>
      <c r="O11" s="491"/>
      <c r="P11" s="491"/>
      <c r="Q11" s="491"/>
      <c r="R11" s="491"/>
      <c r="S11" s="491"/>
      <c r="T11" s="491"/>
      <c r="U11" s="491"/>
      <c r="V11" s="491"/>
      <c r="W11" s="491"/>
      <c r="X11" s="491"/>
      <c r="Y11" s="491"/>
      <c r="Z11" s="491"/>
      <c r="AA11" s="491"/>
      <c r="AB11" s="491"/>
      <c r="AC11" s="491"/>
      <c r="AD11" s="491"/>
      <c r="AE11" s="491"/>
      <c r="AF11" s="491"/>
      <c r="AG11" s="491"/>
      <c r="AH11" s="491"/>
      <c r="AI11" s="491"/>
      <c r="AJ11" s="491"/>
      <c r="AK11" s="491"/>
      <c r="AL11" s="491"/>
      <c r="AM11" s="492"/>
      <c r="BP11" s="36"/>
    </row>
    <row r="12" spans="1:77" ht="15.9" customHeight="1">
      <c r="A12" s="490"/>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c r="AE12" s="491"/>
      <c r="AF12" s="491"/>
      <c r="AG12" s="491"/>
      <c r="AH12" s="491"/>
      <c r="AI12" s="491"/>
      <c r="AJ12" s="491"/>
      <c r="AK12" s="491"/>
      <c r="AL12" s="491"/>
      <c r="AM12" s="492"/>
      <c r="BP12" s="36"/>
    </row>
    <row r="13" spans="1:77" ht="15.9" customHeight="1">
      <c r="A13" s="493"/>
      <c r="B13" s="494"/>
      <c r="C13" s="494"/>
      <c r="D13" s="494"/>
      <c r="E13" s="494"/>
      <c r="F13" s="494"/>
      <c r="G13" s="494"/>
      <c r="H13" s="494"/>
      <c r="I13" s="494"/>
      <c r="J13" s="494"/>
      <c r="K13" s="494"/>
      <c r="L13" s="494"/>
      <c r="M13" s="494"/>
      <c r="N13" s="494"/>
      <c r="O13" s="494"/>
      <c r="P13" s="494"/>
      <c r="Q13" s="494"/>
      <c r="R13" s="494"/>
      <c r="S13" s="494"/>
      <c r="T13" s="494"/>
      <c r="U13" s="494"/>
      <c r="V13" s="494"/>
      <c r="W13" s="494"/>
      <c r="X13" s="494"/>
      <c r="Y13" s="494"/>
      <c r="Z13" s="494"/>
      <c r="AA13" s="494"/>
      <c r="AB13" s="494"/>
      <c r="AC13" s="494"/>
      <c r="AD13" s="494"/>
      <c r="AE13" s="494"/>
      <c r="AF13" s="494"/>
      <c r="AG13" s="494"/>
      <c r="AH13" s="494"/>
      <c r="AI13" s="494"/>
      <c r="AJ13" s="494"/>
      <c r="AK13" s="494"/>
      <c r="AL13" s="494"/>
      <c r="AM13" s="495"/>
      <c r="BP13" s="36"/>
    </row>
    <row r="14" spans="1:77" ht="15.9" customHeight="1">
      <c r="A14" s="34"/>
      <c r="B14" s="77"/>
      <c r="C14" s="77"/>
      <c r="D14" s="77"/>
      <c r="E14" s="77"/>
      <c r="F14" s="77"/>
      <c r="G14" s="77"/>
      <c r="H14" s="77"/>
      <c r="I14" s="77"/>
      <c r="J14" s="77"/>
      <c r="K14" s="77"/>
      <c r="L14" s="77"/>
      <c r="M14" s="77"/>
      <c r="N14" s="77"/>
      <c r="O14" s="77"/>
      <c r="P14" s="77"/>
      <c r="Q14" s="77"/>
      <c r="R14" s="77"/>
      <c r="S14" s="77"/>
      <c r="T14" s="27"/>
      <c r="U14" s="27"/>
      <c r="V14" s="27"/>
      <c r="W14" s="27"/>
      <c r="X14" s="27"/>
      <c r="Y14" s="27"/>
      <c r="Z14" s="27"/>
      <c r="AA14" s="27"/>
      <c r="AB14" s="27"/>
      <c r="AC14" s="27"/>
      <c r="AD14" s="27"/>
      <c r="AE14" s="27"/>
      <c r="AF14" s="27"/>
      <c r="AG14" s="27"/>
      <c r="AH14" s="27"/>
      <c r="BM14" s="77"/>
      <c r="BN14" s="77"/>
      <c r="BO14" s="77"/>
      <c r="BP14" s="44"/>
    </row>
    <row r="15" spans="1:77" ht="15.9" customHeight="1">
      <c r="A15" s="34"/>
      <c r="B15" s="77"/>
      <c r="C15" s="77"/>
      <c r="D15" s="77"/>
      <c r="E15" s="77"/>
      <c r="F15" s="77"/>
      <c r="G15" s="77"/>
      <c r="H15" s="77"/>
      <c r="I15" s="77"/>
      <c r="J15" s="77"/>
      <c r="K15" s="77"/>
      <c r="L15" s="77"/>
      <c r="M15" s="77"/>
      <c r="N15" s="77"/>
      <c r="O15" s="77"/>
      <c r="P15" s="77"/>
      <c r="Q15" s="77"/>
      <c r="R15" s="77"/>
      <c r="S15" s="77"/>
      <c r="T15" s="27"/>
      <c r="U15" s="27"/>
      <c r="V15" s="27"/>
      <c r="W15" s="27"/>
      <c r="X15" s="27"/>
      <c r="Y15" s="27"/>
      <c r="Z15" s="27"/>
      <c r="AA15" s="27"/>
      <c r="AB15" s="27"/>
      <c r="AC15" s="27"/>
      <c r="AD15" s="27"/>
      <c r="AE15" s="27"/>
      <c r="AF15" s="27"/>
      <c r="AG15" s="27"/>
      <c r="AH15" s="27"/>
      <c r="BM15" s="77"/>
      <c r="BN15" s="77"/>
      <c r="BO15" s="77"/>
      <c r="BP15" s="44"/>
    </row>
    <row r="16" spans="1:77" ht="15.9" customHeight="1">
      <c r="A16" s="34"/>
      <c r="B16" s="77"/>
      <c r="C16" s="77"/>
      <c r="D16" s="77"/>
      <c r="E16" s="77"/>
      <c r="F16" s="77"/>
      <c r="G16" s="77"/>
      <c r="H16" s="77"/>
      <c r="I16" s="77"/>
      <c r="J16" s="77"/>
      <c r="K16" s="77"/>
      <c r="L16" s="77"/>
      <c r="M16" s="77"/>
      <c r="N16" s="77"/>
      <c r="O16" s="77"/>
      <c r="P16" s="77"/>
      <c r="Q16" s="77"/>
      <c r="R16" s="77"/>
      <c r="S16" s="7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77"/>
      <c r="AU16" s="77"/>
      <c r="AV16" s="77"/>
      <c r="AW16" s="77"/>
      <c r="AX16" s="77"/>
      <c r="AY16" s="77"/>
      <c r="AZ16" s="77"/>
      <c r="BA16" s="77"/>
      <c r="BB16" s="77"/>
      <c r="BC16" s="77"/>
      <c r="BD16" s="77"/>
      <c r="BE16" s="77"/>
      <c r="BF16" s="77"/>
      <c r="BG16" s="77"/>
      <c r="BH16" s="77"/>
      <c r="BI16" s="77"/>
      <c r="BJ16" s="77"/>
      <c r="BK16" s="77"/>
      <c r="BL16" s="77"/>
      <c r="BM16" s="77"/>
      <c r="BN16" s="77"/>
      <c r="BO16" s="77"/>
      <c r="BP16" s="44"/>
    </row>
    <row r="17" spans="1:68" ht="15.9" customHeight="1">
      <c r="A17" s="34"/>
      <c r="B17" s="77"/>
      <c r="C17" s="77"/>
      <c r="D17" s="77"/>
      <c r="E17" s="77"/>
      <c r="F17" s="77"/>
      <c r="G17" s="77"/>
      <c r="H17" s="77"/>
      <c r="I17" s="77"/>
      <c r="J17" s="77"/>
      <c r="K17" s="77"/>
      <c r="L17" s="77"/>
      <c r="M17" s="77"/>
      <c r="N17" s="77"/>
      <c r="O17" s="77"/>
      <c r="P17" s="77"/>
      <c r="Q17" s="77"/>
      <c r="R17" s="77"/>
      <c r="S17" s="7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77"/>
      <c r="AU17" s="77"/>
      <c r="AV17" s="77"/>
      <c r="AW17" s="77"/>
      <c r="AX17" s="77"/>
      <c r="AY17" s="77"/>
      <c r="AZ17" s="77"/>
      <c r="BA17" s="77"/>
      <c r="BB17" s="77"/>
      <c r="BC17" s="77"/>
      <c r="BD17" s="77"/>
      <c r="BE17" s="77"/>
      <c r="BF17" s="77"/>
      <c r="BG17" s="77"/>
      <c r="BH17" s="77"/>
      <c r="BI17" s="77"/>
      <c r="BJ17" s="77"/>
      <c r="BK17" s="77"/>
      <c r="BL17" s="77"/>
      <c r="BM17" s="77"/>
      <c r="BN17" s="77"/>
      <c r="BO17" s="77"/>
      <c r="BP17" s="44"/>
    </row>
    <row r="18" spans="1:68" ht="15.9" customHeight="1">
      <c r="A18" s="34"/>
      <c r="B18" s="77"/>
      <c r="C18" s="77"/>
      <c r="D18" s="77"/>
      <c r="E18" s="77"/>
      <c r="F18" s="77"/>
      <c r="G18" s="77"/>
      <c r="H18" s="77"/>
      <c r="I18" s="77"/>
      <c r="J18" s="77"/>
      <c r="K18" s="77"/>
      <c r="L18" s="77"/>
      <c r="M18" s="77"/>
      <c r="N18" s="77"/>
      <c r="O18" s="77"/>
      <c r="P18" s="77"/>
      <c r="Q18" s="77"/>
      <c r="R18" s="77"/>
      <c r="S18" s="7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77"/>
      <c r="AU18" s="77"/>
      <c r="AV18" s="77"/>
      <c r="AW18" s="77"/>
      <c r="AX18" s="77"/>
      <c r="AY18" s="77"/>
      <c r="AZ18" s="77"/>
      <c r="BA18" s="77"/>
      <c r="BB18" s="77"/>
      <c r="BC18" s="77"/>
      <c r="BD18" s="77"/>
      <c r="BE18" s="77"/>
      <c r="BF18" s="77"/>
      <c r="BG18" s="77"/>
      <c r="BH18" s="77"/>
      <c r="BI18" s="77"/>
      <c r="BJ18" s="77"/>
      <c r="BK18" s="77"/>
      <c r="BL18" s="77"/>
      <c r="BM18" s="77"/>
      <c r="BN18" s="77"/>
      <c r="BO18" s="77"/>
      <c r="BP18" s="44"/>
    </row>
    <row r="19" spans="1:68" ht="15.9" customHeight="1">
      <c r="A19" s="34"/>
      <c r="B19" s="77"/>
      <c r="C19" s="77"/>
      <c r="D19" s="77"/>
      <c r="E19" s="77"/>
      <c r="F19" s="77"/>
      <c r="G19" s="77"/>
      <c r="H19" s="77"/>
      <c r="I19" s="77"/>
      <c r="J19" s="77"/>
      <c r="K19" s="77"/>
      <c r="L19" s="77"/>
      <c r="M19" s="77"/>
      <c r="N19" s="77"/>
      <c r="O19" s="77"/>
      <c r="P19" s="77"/>
      <c r="Q19" s="77"/>
      <c r="R19" s="77"/>
      <c r="S19" s="7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77"/>
      <c r="AU19" s="77"/>
      <c r="AV19" s="77"/>
      <c r="AW19" s="77"/>
      <c r="AX19" s="77"/>
      <c r="AY19" s="77"/>
      <c r="AZ19" s="77"/>
      <c r="BA19" s="77"/>
      <c r="BB19" s="77"/>
      <c r="BC19" s="77"/>
      <c r="BD19" s="77"/>
      <c r="BE19" s="77"/>
      <c r="BF19" s="77"/>
      <c r="BG19" s="77"/>
      <c r="BH19" s="77"/>
      <c r="BI19" s="77"/>
      <c r="BJ19" s="77"/>
      <c r="BK19" s="77"/>
      <c r="BL19" s="77"/>
      <c r="BM19" s="77"/>
      <c r="BN19" s="77"/>
      <c r="BO19" s="77"/>
      <c r="BP19" s="44"/>
    </row>
    <row r="20" spans="1:68" ht="15.9" customHeight="1">
      <c r="A20" s="34"/>
      <c r="B20" s="77"/>
      <c r="C20" s="77"/>
      <c r="D20" s="77"/>
      <c r="E20" s="77"/>
      <c r="F20" s="77"/>
      <c r="G20" s="77"/>
      <c r="H20" s="77"/>
      <c r="I20" s="77"/>
      <c r="J20" s="77"/>
      <c r="K20" s="77"/>
      <c r="L20" s="77"/>
      <c r="M20" s="77"/>
      <c r="N20" s="77"/>
      <c r="O20" s="77"/>
      <c r="P20" s="77"/>
      <c r="Q20" s="77"/>
      <c r="R20" s="77"/>
      <c r="S20" s="7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77"/>
      <c r="AU20" s="77"/>
      <c r="AV20" s="77"/>
      <c r="AW20" s="77"/>
      <c r="AX20" s="77"/>
      <c r="AY20" s="77"/>
      <c r="AZ20" s="77"/>
      <c r="BA20" s="77"/>
      <c r="BB20" s="77"/>
      <c r="BC20" s="77"/>
      <c r="BD20" s="77"/>
      <c r="BE20" s="77"/>
      <c r="BF20" s="77"/>
      <c r="BG20" s="77"/>
      <c r="BH20" s="77"/>
      <c r="BI20" s="77"/>
      <c r="BJ20" s="77"/>
      <c r="BK20" s="77"/>
      <c r="BL20" s="77"/>
      <c r="BM20" s="77"/>
      <c r="BN20" s="77"/>
      <c r="BO20" s="77"/>
      <c r="BP20" s="44"/>
    </row>
    <row r="21" spans="1:68" ht="15.9" customHeight="1">
      <c r="A21" s="34"/>
      <c r="B21" s="77"/>
      <c r="C21" s="77"/>
      <c r="D21" s="77"/>
      <c r="E21" s="77"/>
      <c r="F21" s="77"/>
      <c r="G21" s="77"/>
      <c r="H21" s="77"/>
      <c r="I21" s="77"/>
      <c r="J21" s="77"/>
      <c r="K21" s="77"/>
      <c r="L21" s="77"/>
      <c r="M21" s="77"/>
      <c r="N21" s="77"/>
      <c r="O21" s="77"/>
      <c r="P21" s="77"/>
      <c r="Q21" s="77"/>
      <c r="R21" s="77"/>
      <c r="S21" s="7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77"/>
      <c r="AU21" s="77"/>
      <c r="AV21" s="77"/>
      <c r="AW21" s="77"/>
      <c r="AX21" s="77"/>
      <c r="AY21" s="77"/>
      <c r="AZ21" s="77"/>
      <c r="BA21" s="77"/>
      <c r="BB21" s="77"/>
      <c r="BC21" s="77"/>
      <c r="BD21" s="77"/>
      <c r="BE21" s="77"/>
      <c r="BF21" s="77"/>
      <c r="BG21" s="77"/>
      <c r="BH21" s="77"/>
      <c r="BI21" s="77"/>
      <c r="BJ21" s="77"/>
      <c r="BK21" s="77"/>
      <c r="BL21" s="77"/>
      <c r="BM21" s="77"/>
      <c r="BN21" s="77"/>
      <c r="BO21" s="77"/>
      <c r="BP21" s="44"/>
    </row>
    <row r="22" spans="1:68" ht="15.9" customHeight="1">
      <c r="A22" s="34"/>
      <c r="B22" s="29"/>
      <c r="C22" s="29"/>
      <c r="D22" s="29"/>
      <c r="E22" s="29"/>
      <c r="F22" s="29"/>
      <c r="G22" s="29"/>
      <c r="H22" s="29"/>
      <c r="I22" s="29"/>
      <c r="J22" s="29"/>
      <c r="K22" s="29"/>
      <c r="L22" s="29"/>
      <c r="BP22" s="36"/>
    </row>
    <row r="23" spans="1:68" ht="15.9" customHeight="1">
      <c r="A23" s="34"/>
      <c r="B23" s="30"/>
      <c r="C23" s="30"/>
      <c r="D23" s="30"/>
      <c r="E23" s="30"/>
      <c r="F23" s="30"/>
      <c r="G23" s="30"/>
      <c r="H23" s="30"/>
      <c r="I23" s="30"/>
      <c r="J23" s="30"/>
      <c r="K23" s="30"/>
      <c r="L23" s="30"/>
      <c r="M23" s="3"/>
      <c r="P23" s="31"/>
      <c r="U23" s="30"/>
      <c r="V23" s="30"/>
      <c r="W23" s="30"/>
      <c r="X23" s="30"/>
      <c r="Y23" s="30"/>
      <c r="Z23" s="30"/>
      <c r="AA23" s="30"/>
      <c r="AB23" s="30"/>
      <c r="AC23" s="30"/>
      <c r="AD23" s="30"/>
      <c r="AE23" s="30"/>
      <c r="AF23" s="30"/>
      <c r="AG23" s="30"/>
      <c r="AH23" s="30"/>
      <c r="AI23" s="30"/>
      <c r="AN23" s="30"/>
      <c r="AR23" s="30"/>
      <c r="AS23" s="30"/>
      <c r="AT23" s="30"/>
      <c r="AU23" s="30"/>
      <c r="AV23" s="30"/>
      <c r="AW23" s="30"/>
      <c r="AX23" s="30"/>
      <c r="AY23" s="30"/>
      <c r="AZ23" s="30"/>
      <c r="BA23" s="30"/>
      <c r="BB23" s="30"/>
      <c r="BC23" s="30"/>
      <c r="BD23" s="30"/>
      <c r="BE23" s="30"/>
      <c r="BF23" s="30"/>
      <c r="BG23" s="30"/>
      <c r="BK23" s="30"/>
      <c r="BP23" s="36"/>
    </row>
    <row r="24" spans="1:68" ht="15.9" customHeight="1">
      <c r="A24" s="34"/>
      <c r="B24" s="29"/>
      <c r="C24" s="29"/>
      <c r="D24" s="29"/>
      <c r="E24" s="29"/>
      <c r="F24" s="29"/>
      <c r="G24" s="29"/>
      <c r="H24" s="29"/>
      <c r="I24" s="29"/>
      <c r="J24" s="29"/>
      <c r="K24" s="29"/>
      <c r="L24" s="29"/>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29"/>
      <c r="AS24" s="29"/>
      <c r="AT24" s="29"/>
      <c r="AU24" s="29"/>
      <c r="AV24" s="29"/>
      <c r="AW24" s="29"/>
      <c r="AX24" s="29"/>
      <c r="AY24" s="29"/>
      <c r="AZ24" s="29"/>
      <c r="BA24" s="29"/>
      <c r="BB24" s="30"/>
      <c r="BC24" s="30"/>
      <c r="BD24" s="30"/>
      <c r="BE24" s="30"/>
      <c r="BF24" s="30"/>
      <c r="BG24" s="30"/>
      <c r="BH24" s="30"/>
      <c r="BI24" s="30"/>
      <c r="BJ24" s="30"/>
      <c r="BK24" s="30"/>
      <c r="BL24" s="30"/>
      <c r="BM24" s="30"/>
      <c r="BN24" s="30"/>
      <c r="BO24" s="30"/>
      <c r="BP24" s="45"/>
    </row>
    <row r="25" spans="1:68" ht="15.9" customHeight="1">
      <c r="A25" s="34"/>
      <c r="B25" s="29"/>
      <c r="C25" s="29"/>
      <c r="D25" s="29"/>
      <c r="E25" s="29"/>
      <c r="F25" s="29"/>
      <c r="G25" s="29"/>
      <c r="H25" s="29"/>
      <c r="I25" s="29"/>
      <c r="J25" s="29"/>
      <c r="K25" s="29"/>
      <c r="L25" s="29"/>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29"/>
      <c r="AS25" s="29"/>
      <c r="AT25" s="29"/>
      <c r="AU25" s="29"/>
      <c r="AV25" s="29"/>
      <c r="AW25" s="29"/>
      <c r="AX25" s="29"/>
      <c r="AY25" s="29"/>
      <c r="AZ25" s="29"/>
      <c r="BA25" s="29"/>
      <c r="BB25" s="30"/>
      <c r="BC25" s="30"/>
      <c r="BD25" s="30"/>
      <c r="BE25" s="30"/>
      <c r="BF25" s="30"/>
      <c r="BG25" s="30"/>
      <c r="BH25" s="30"/>
      <c r="BI25" s="30"/>
      <c r="BJ25" s="30"/>
      <c r="BK25" s="30"/>
      <c r="BL25" s="30"/>
      <c r="BM25" s="30"/>
      <c r="BN25" s="30"/>
      <c r="BO25" s="30"/>
      <c r="BP25" s="45"/>
    </row>
    <row r="26" spans="1:68" ht="15.9" customHeight="1">
      <c r="A26" s="34"/>
      <c r="B26" s="29"/>
      <c r="C26" s="29"/>
      <c r="D26" s="29"/>
      <c r="E26" s="29"/>
      <c r="F26" s="29"/>
      <c r="G26" s="29"/>
      <c r="H26" s="29"/>
      <c r="I26" s="29"/>
      <c r="J26" s="29"/>
      <c r="K26" s="29"/>
      <c r="L26" s="29"/>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29"/>
      <c r="AS26" s="29"/>
      <c r="AT26" s="29"/>
      <c r="AU26" s="29"/>
      <c r="AV26" s="29"/>
      <c r="AW26" s="29"/>
      <c r="AX26" s="29"/>
      <c r="AY26" s="29"/>
      <c r="AZ26" s="29"/>
      <c r="BA26" s="29"/>
      <c r="BB26" s="30"/>
      <c r="BC26" s="30"/>
      <c r="BD26" s="30"/>
      <c r="BE26" s="30"/>
      <c r="BF26" s="30"/>
      <c r="BG26" s="30"/>
      <c r="BH26" s="30"/>
      <c r="BI26" s="30"/>
      <c r="BJ26" s="30"/>
      <c r="BK26" s="30"/>
      <c r="BL26" s="30"/>
      <c r="BM26" s="30"/>
      <c r="BN26" s="30"/>
      <c r="BO26" s="30"/>
      <c r="BP26" s="45"/>
    </row>
    <row r="27" spans="1:68" ht="15.9" customHeight="1">
      <c r="A27" s="34"/>
      <c r="B27" s="29"/>
      <c r="C27" s="29"/>
      <c r="D27" s="29"/>
      <c r="E27" s="29"/>
      <c r="F27" s="29"/>
      <c r="G27" s="29"/>
      <c r="H27" s="29"/>
      <c r="I27" s="29"/>
      <c r="J27" s="29"/>
      <c r="K27" s="29"/>
      <c r="L27" s="29"/>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29"/>
      <c r="AS27" s="29"/>
      <c r="AT27" s="29"/>
      <c r="AU27" s="29"/>
      <c r="AV27" s="29"/>
      <c r="AW27" s="29"/>
      <c r="AX27" s="29"/>
      <c r="AY27" s="29"/>
      <c r="AZ27" s="29"/>
      <c r="BA27" s="29"/>
      <c r="BB27" s="30"/>
      <c r="BC27" s="30"/>
      <c r="BD27" s="30"/>
      <c r="BE27" s="30"/>
      <c r="BF27" s="30"/>
      <c r="BG27" s="30"/>
      <c r="BH27" s="30"/>
      <c r="BI27" s="30"/>
      <c r="BJ27" s="30"/>
      <c r="BK27" s="30"/>
      <c r="BL27" s="30"/>
      <c r="BM27" s="30"/>
      <c r="BN27" s="30"/>
      <c r="BO27" s="30"/>
      <c r="BP27" s="45"/>
    </row>
    <row r="28" spans="1:68" ht="15.9" customHeight="1">
      <c r="A28" s="34"/>
      <c r="B28" s="29"/>
      <c r="C28" s="29"/>
      <c r="D28" s="29"/>
      <c r="E28" s="29"/>
      <c r="F28" s="29"/>
      <c r="G28" s="29"/>
      <c r="H28" s="29"/>
      <c r="I28" s="29"/>
      <c r="J28" s="29"/>
      <c r="K28" s="29"/>
      <c r="L28" s="29"/>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29"/>
      <c r="AS28" s="29"/>
      <c r="AT28" s="29"/>
      <c r="AU28" s="29"/>
      <c r="AV28" s="29"/>
      <c r="AW28" s="29"/>
      <c r="AX28" s="29"/>
      <c r="AY28" s="29"/>
      <c r="AZ28" s="29"/>
      <c r="BA28" s="29"/>
      <c r="BB28" s="30"/>
      <c r="BC28" s="30"/>
      <c r="BD28" s="30"/>
      <c r="BE28" s="30"/>
      <c r="BF28" s="30"/>
      <c r="BG28" s="30"/>
      <c r="BH28" s="30"/>
      <c r="BI28" s="30"/>
      <c r="BJ28" s="30"/>
      <c r="BK28" s="30"/>
      <c r="BL28" s="30"/>
      <c r="BM28" s="30"/>
      <c r="BN28" s="30"/>
      <c r="BO28" s="30"/>
      <c r="BP28" s="45"/>
    </row>
    <row r="29" spans="1:68" ht="15.9" customHeight="1">
      <c r="A29" s="34"/>
      <c r="B29" s="30"/>
      <c r="C29" s="30"/>
      <c r="D29" s="30"/>
      <c r="E29" s="30"/>
      <c r="F29" s="30"/>
      <c r="G29" s="30"/>
      <c r="H29" s="30"/>
      <c r="I29" s="30"/>
      <c r="J29" s="30"/>
      <c r="K29" s="30"/>
      <c r="L29" s="30"/>
      <c r="AJ29" s="77"/>
      <c r="AK29" s="77"/>
      <c r="AL29" s="77"/>
      <c r="AM29" s="77"/>
      <c r="AN29" s="77"/>
      <c r="AO29" s="77"/>
      <c r="AP29" s="77"/>
      <c r="AQ29" s="77"/>
      <c r="AR29" s="77"/>
      <c r="AS29" s="77"/>
      <c r="AT29" s="77"/>
      <c r="AU29" s="77"/>
      <c r="AV29" s="30"/>
      <c r="AW29" s="30"/>
      <c r="AX29" s="30"/>
      <c r="AY29" s="30"/>
      <c r="AZ29" s="30"/>
      <c r="BA29" s="30"/>
      <c r="BB29" s="30"/>
      <c r="BC29" s="30"/>
      <c r="BD29" s="30"/>
      <c r="BE29" s="30"/>
      <c r="BF29" s="30"/>
      <c r="BG29" s="30"/>
      <c r="BH29" s="30"/>
      <c r="BI29" s="30"/>
      <c r="BJ29" s="30"/>
      <c r="BK29" s="30"/>
      <c r="BL29" s="30"/>
      <c r="BM29" s="30"/>
      <c r="BN29" s="30"/>
      <c r="BO29" s="30"/>
      <c r="BP29" s="45"/>
    </row>
    <row r="30" spans="1:68" ht="15.9" customHeight="1">
      <c r="A30" s="34"/>
      <c r="B30" s="30"/>
      <c r="C30" s="30"/>
      <c r="D30" s="30"/>
      <c r="E30" s="30"/>
      <c r="F30" s="30"/>
      <c r="G30" s="30"/>
      <c r="H30" s="30"/>
      <c r="I30" s="30"/>
      <c r="J30" s="30"/>
      <c r="K30" s="30"/>
      <c r="L30" s="30"/>
      <c r="AJ30" s="77"/>
      <c r="AK30" s="77"/>
      <c r="AL30" s="77"/>
      <c r="AM30" s="77"/>
      <c r="AN30" s="77"/>
      <c r="AO30" s="77"/>
      <c r="AP30" s="77"/>
      <c r="AQ30" s="77"/>
      <c r="AR30" s="77"/>
      <c r="AS30" s="77"/>
      <c r="AT30" s="77"/>
      <c r="AU30" s="77"/>
      <c r="AV30" s="30"/>
      <c r="AW30" s="30"/>
      <c r="AX30" s="30"/>
      <c r="AY30" s="30"/>
      <c r="AZ30" s="30"/>
      <c r="BA30" s="30"/>
      <c r="BB30" s="30"/>
      <c r="BC30" s="30"/>
      <c r="BD30" s="30"/>
      <c r="BE30" s="30"/>
      <c r="BF30" s="30"/>
      <c r="BG30" s="30"/>
      <c r="BH30" s="30"/>
      <c r="BI30" s="30"/>
      <c r="BJ30" s="30"/>
      <c r="BK30" s="30"/>
      <c r="BL30" s="30"/>
      <c r="BM30" s="30"/>
      <c r="BN30" s="30"/>
      <c r="BO30" s="30"/>
      <c r="BP30" s="45"/>
    </row>
    <row r="31" spans="1:68" ht="15.9" customHeight="1">
      <c r="A31" s="34"/>
      <c r="B31" s="30"/>
      <c r="C31" s="30"/>
      <c r="D31" s="30"/>
      <c r="E31" s="30"/>
      <c r="F31" s="30"/>
      <c r="G31" s="30"/>
      <c r="H31" s="30"/>
      <c r="I31" s="30"/>
      <c r="J31" s="30"/>
      <c r="K31" s="30"/>
      <c r="L31" s="30"/>
      <c r="AJ31" s="77"/>
      <c r="AK31" s="77"/>
      <c r="AL31" s="77"/>
      <c r="AM31" s="77"/>
      <c r="AN31" s="77"/>
      <c r="AO31" s="77"/>
      <c r="AP31" s="77"/>
      <c r="AQ31" s="77"/>
      <c r="AR31" s="77"/>
      <c r="AS31" s="77"/>
      <c r="AT31" s="77"/>
      <c r="AU31" s="77"/>
      <c r="AV31" s="30"/>
      <c r="AW31" s="30"/>
      <c r="AX31" s="30"/>
      <c r="AY31" s="30"/>
      <c r="AZ31" s="30"/>
      <c r="BA31" s="30"/>
      <c r="BB31" s="30"/>
      <c r="BC31" s="30"/>
      <c r="BD31" s="30"/>
      <c r="BE31" s="30"/>
      <c r="BF31" s="30"/>
      <c r="BG31" s="30"/>
      <c r="BH31" s="30"/>
      <c r="BI31" s="30"/>
      <c r="BJ31" s="30"/>
      <c r="BK31" s="30"/>
      <c r="BL31" s="30"/>
      <c r="BM31" s="30"/>
      <c r="BN31" s="30"/>
      <c r="BO31" s="30"/>
      <c r="BP31" s="45"/>
    </row>
    <row r="32" spans="1:68" ht="15.9" customHeight="1">
      <c r="A32" s="34"/>
      <c r="B32" s="77"/>
      <c r="C32" s="77"/>
      <c r="D32" s="77"/>
      <c r="E32" s="77"/>
      <c r="F32" s="77"/>
      <c r="G32" s="77"/>
      <c r="H32" s="77"/>
      <c r="I32" s="77"/>
      <c r="J32" s="30"/>
      <c r="K32" s="30"/>
      <c r="L32" s="30"/>
      <c r="AJ32" s="32"/>
      <c r="AK32" s="32"/>
      <c r="AL32" s="32"/>
      <c r="AM32" s="32"/>
      <c r="AN32" s="32"/>
      <c r="AO32" s="32"/>
      <c r="AP32" s="32"/>
      <c r="AQ32" s="32"/>
      <c r="AR32" s="32"/>
      <c r="AS32" s="32"/>
      <c r="AT32" s="32"/>
      <c r="AU32" s="32"/>
      <c r="BA32" s="33"/>
      <c r="BB32" s="33"/>
      <c r="BC32" s="33"/>
      <c r="BD32" s="33"/>
      <c r="BE32" s="33"/>
      <c r="BF32" s="33"/>
      <c r="BG32" s="33"/>
      <c r="BH32" s="33"/>
      <c r="BI32" s="33"/>
      <c r="BJ32" s="33"/>
      <c r="BK32" s="33"/>
      <c r="BL32" s="33"/>
      <c r="BM32" s="33"/>
      <c r="BN32" s="33"/>
      <c r="BO32" s="33"/>
      <c r="BP32" s="46"/>
    </row>
    <row r="33" spans="1:68" ht="15.9" customHeight="1">
      <c r="A33" s="34"/>
      <c r="B33" s="77"/>
      <c r="C33" s="77"/>
      <c r="D33" s="77"/>
      <c r="E33" s="77"/>
      <c r="F33" s="77"/>
      <c r="G33" s="77"/>
      <c r="H33" s="77"/>
      <c r="I33" s="77"/>
      <c r="J33" s="30"/>
      <c r="K33" s="30"/>
      <c r="L33" s="30"/>
      <c r="AJ33" s="32"/>
      <c r="AK33" s="32"/>
      <c r="AL33" s="32"/>
      <c r="AM33" s="32"/>
      <c r="AN33" s="32"/>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1"/>
    </row>
    <row r="34" spans="1:68" ht="15.9" customHeight="1">
      <c r="A34" s="34"/>
      <c r="B34" s="77"/>
      <c r="C34" s="77"/>
      <c r="D34" s="77"/>
      <c r="E34" s="77"/>
      <c r="F34" s="77"/>
      <c r="G34" s="77"/>
      <c r="H34" s="77"/>
      <c r="I34" s="77"/>
      <c r="J34" s="30"/>
      <c r="K34" s="30"/>
      <c r="L34" s="30"/>
      <c r="AJ34" s="32"/>
      <c r="AK34" s="32"/>
      <c r="AL34" s="32"/>
      <c r="AM34" s="32"/>
      <c r="AN34" s="32"/>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1"/>
    </row>
    <row r="35" spans="1:68" ht="15.9" customHeight="1">
      <c r="A35" s="34"/>
      <c r="B35" s="77"/>
      <c r="C35" s="77"/>
      <c r="D35" s="77"/>
      <c r="E35" s="77"/>
      <c r="F35" s="77"/>
      <c r="G35" s="77"/>
      <c r="H35" s="77"/>
      <c r="I35" s="77"/>
      <c r="J35" s="30"/>
      <c r="K35" s="30"/>
      <c r="L35" s="30"/>
      <c r="AJ35" s="32"/>
      <c r="AK35" s="32"/>
      <c r="AL35" s="32"/>
      <c r="AM35" s="32"/>
      <c r="AN35" s="32"/>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1"/>
    </row>
    <row r="36" spans="1:68" ht="15.9" customHeight="1">
      <c r="A36" s="34"/>
      <c r="B36" s="77"/>
      <c r="C36" s="77"/>
      <c r="D36" s="77"/>
      <c r="E36" s="77"/>
      <c r="F36" s="77"/>
      <c r="G36" s="77"/>
      <c r="H36" s="77"/>
      <c r="I36" s="77"/>
      <c r="J36" s="30"/>
      <c r="K36" s="30"/>
      <c r="L36" s="30"/>
      <c r="AJ36" s="32"/>
      <c r="AK36" s="32"/>
      <c r="AL36" s="32"/>
      <c r="AM36" s="32"/>
      <c r="AN36" s="32"/>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1"/>
    </row>
    <row r="37" spans="1:68" ht="15.9" customHeight="1">
      <c r="A37" s="34"/>
      <c r="B37" s="77"/>
      <c r="C37" s="77"/>
      <c r="D37" s="77"/>
      <c r="E37" s="77"/>
      <c r="F37" s="77"/>
      <c r="G37" s="77"/>
      <c r="H37" s="77"/>
      <c r="I37" s="77"/>
      <c r="J37" s="30"/>
      <c r="K37" s="30"/>
      <c r="L37" s="30"/>
      <c r="AJ37" s="32"/>
      <c r="AK37" s="32"/>
      <c r="AL37" s="32"/>
      <c r="AM37" s="32"/>
      <c r="AN37" s="32"/>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1"/>
    </row>
    <row r="38" spans="1:68" ht="15.9" customHeight="1">
      <c r="A38" s="34"/>
      <c r="B38" s="77"/>
      <c r="C38" s="77"/>
      <c r="D38" s="77"/>
      <c r="E38" s="77"/>
      <c r="F38" s="77"/>
      <c r="G38" s="77"/>
      <c r="H38" s="77"/>
      <c r="I38" s="77"/>
      <c r="J38" s="30"/>
      <c r="K38" s="30"/>
      <c r="L38" s="30"/>
      <c r="AJ38" s="32"/>
      <c r="AK38" s="32"/>
      <c r="AL38" s="32"/>
      <c r="AM38" s="32"/>
      <c r="AN38" s="3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1"/>
    </row>
    <row r="39" spans="1:68" ht="15.9" customHeight="1">
      <c r="A39" s="34"/>
      <c r="B39" s="77"/>
      <c r="C39" s="77"/>
      <c r="D39" s="77"/>
      <c r="E39" s="77"/>
      <c r="F39" s="77"/>
      <c r="G39" s="77"/>
      <c r="H39" s="77"/>
      <c r="I39" s="77"/>
      <c r="J39" s="30"/>
      <c r="K39" s="30"/>
      <c r="L39" s="30"/>
      <c r="AJ39" s="32"/>
      <c r="AK39" s="32"/>
      <c r="AL39" s="32"/>
      <c r="AM39" s="32"/>
      <c r="AN39" s="3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1"/>
    </row>
    <row r="40" spans="1:68" ht="15.9" customHeight="1">
      <c r="A40" s="34"/>
      <c r="B40" s="77"/>
      <c r="C40" s="77"/>
      <c r="D40" s="77"/>
      <c r="E40" s="77"/>
      <c r="F40" s="77"/>
      <c r="G40" s="77"/>
      <c r="H40" s="77"/>
      <c r="I40" s="77"/>
      <c r="J40" s="30"/>
      <c r="K40" s="30"/>
      <c r="L40" s="30"/>
      <c r="AJ40" s="32"/>
      <c r="AK40" s="32"/>
      <c r="AL40" s="32"/>
      <c r="AM40" s="32"/>
      <c r="AN40" s="3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1"/>
    </row>
    <row r="41" spans="1:68" ht="15.9" customHeight="1">
      <c r="A41" s="34"/>
      <c r="B41" s="77"/>
      <c r="C41" s="77"/>
      <c r="D41" s="77"/>
      <c r="E41" s="77"/>
      <c r="F41" s="77"/>
      <c r="G41" s="77"/>
      <c r="H41" s="77"/>
      <c r="I41" s="77"/>
      <c r="J41" s="30"/>
      <c r="K41" s="30"/>
      <c r="L41" s="30"/>
      <c r="AJ41" s="32"/>
      <c r="AK41" s="32"/>
      <c r="AL41" s="32"/>
      <c r="AM41" s="32"/>
      <c r="AN41" s="32"/>
      <c r="AO41" s="32"/>
      <c r="AP41" s="32"/>
      <c r="AQ41" s="32"/>
      <c r="AR41" s="32"/>
      <c r="AS41" s="32"/>
      <c r="AT41" s="32"/>
      <c r="AU41" s="32"/>
      <c r="BA41" s="33"/>
      <c r="BB41" s="33"/>
      <c r="BC41" s="33"/>
      <c r="BD41" s="33"/>
      <c r="BE41" s="33"/>
      <c r="BF41" s="33"/>
      <c r="BG41" s="33"/>
      <c r="BH41" s="33"/>
      <c r="BI41" s="33"/>
      <c r="BJ41" s="33"/>
      <c r="BK41" s="33"/>
      <c r="BL41" s="33"/>
      <c r="BM41" s="33"/>
      <c r="BN41" s="33"/>
      <c r="BO41" s="33"/>
      <c r="BP41" s="46"/>
    </row>
    <row r="42" spans="1:68" ht="15.9" customHeight="1">
      <c r="A42" s="34"/>
      <c r="B42" s="77"/>
      <c r="C42" s="77"/>
      <c r="D42" s="77"/>
      <c r="E42" s="77"/>
      <c r="F42" s="77"/>
      <c r="G42" s="77"/>
      <c r="H42" s="77"/>
      <c r="I42" s="77"/>
      <c r="J42" s="30"/>
      <c r="K42" s="30"/>
      <c r="L42" s="30"/>
      <c r="AJ42" s="32"/>
      <c r="AK42" s="32"/>
      <c r="AL42" s="32"/>
      <c r="AM42" s="32"/>
      <c r="AN42" s="32"/>
      <c r="AO42" s="32"/>
      <c r="AP42" s="32"/>
      <c r="AQ42" s="32"/>
      <c r="AR42" s="32"/>
      <c r="AS42" s="32"/>
      <c r="AT42" s="32"/>
      <c r="AU42" s="32"/>
      <c r="BA42" s="33"/>
      <c r="BB42" s="33"/>
      <c r="BC42" s="33"/>
      <c r="BD42" s="33"/>
      <c r="BE42" s="33"/>
      <c r="BF42" s="33"/>
      <c r="BG42" s="33"/>
      <c r="BH42" s="33"/>
      <c r="BI42" s="33"/>
      <c r="BJ42" s="33"/>
      <c r="BK42" s="33"/>
      <c r="BL42" s="33"/>
      <c r="BM42" s="33"/>
      <c r="BN42" s="33"/>
      <c r="BO42" s="33"/>
      <c r="BP42" s="46"/>
    </row>
    <row r="43" spans="1:68" ht="15.9" customHeight="1">
      <c r="A43" s="320" t="s">
        <v>253</v>
      </c>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496"/>
      <c r="AI43" s="497" t="s">
        <v>408</v>
      </c>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36"/>
    </row>
    <row r="44" spans="1:68" ht="15.9" customHeight="1">
      <c r="A44" s="498" t="s">
        <v>126</v>
      </c>
      <c r="B44" s="482"/>
      <c r="C44" s="482"/>
      <c r="D44" s="482"/>
      <c r="E44" s="482"/>
      <c r="F44" s="482"/>
      <c r="G44" s="482"/>
      <c r="H44" s="482"/>
      <c r="I44" s="482"/>
      <c r="J44" s="482"/>
      <c r="K44" s="482"/>
      <c r="L44" s="482"/>
      <c r="M44" s="483"/>
      <c r="N44" s="484" t="s">
        <v>38</v>
      </c>
      <c r="O44" s="484"/>
      <c r="P44" s="484" t="s">
        <v>39</v>
      </c>
      <c r="Q44" s="485"/>
      <c r="R44" s="481" t="s">
        <v>126</v>
      </c>
      <c r="S44" s="482"/>
      <c r="T44" s="482"/>
      <c r="U44" s="482"/>
      <c r="V44" s="482"/>
      <c r="W44" s="482"/>
      <c r="X44" s="482"/>
      <c r="Y44" s="482"/>
      <c r="Z44" s="482"/>
      <c r="AA44" s="482"/>
      <c r="AB44" s="482"/>
      <c r="AC44" s="482"/>
      <c r="AD44" s="483"/>
      <c r="AE44" s="484" t="s">
        <v>38</v>
      </c>
      <c r="AF44" s="484"/>
      <c r="AG44" s="484" t="s">
        <v>39</v>
      </c>
      <c r="AH44" s="499"/>
      <c r="AI44" s="481" t="s">
        <v>126</v>
      </c>
      <c r="AJ44" s="482"/>
      <c r="AK44" s="482"/>
      <c r="AL44" s="482"/>
      <c r="AM44" s="482"/>
      <c r="AN44" s="482"/>
      <c r="AO44" s="482"/>
      <c r="AP44" s="482"/>
      <c r="AQ44" s="482"/>
      <c r="AR44" s="482"/>
      <c r="AS44" s="482"/>
      <c r="AT44" s="482"/>
      <c r="AU44" s="483"/>
      <c r="AV44" s="484" t="s">
        <v>38</v>
      </c>
      <c r="AW44" s="484"/>
      <c r="AX44" s="484" t="s">
        <v>39</v>
      </c>
      <c r="AY44" s="485"/>
      <c r="AZ44" s="481" t="s">
        <v>126</v>
      </c>
      <c r="BA44" s="482"/>
      <c r="BB44" s="482"/>
      <c r="BC44" s="482"/>
      <c r="BD44" s="482"/>
      <c r="BE44" s="482"/>
      <c r="BF44" s="482"/>
      <c r="BG44" s="482"/>
      <c r="BH44" s="482"/>
      <c r="BI44" s="482"/>
      <c r="BJ44" s="482"/>
      <c r="BK44" s="482"/>
      <c r="BL44" s="483"/>
      <c r="BM44" s="484" t="s">
        <v>38</v>
      </c>
      <c r="BN44" s="484"/>
      <c r="BO44" s="484" t="s">
        <v>39</v>
      </c>
      <c r="BP44" s="486"/>
    </row>
    <row r="45" spans="1:68" ht="15.9" customHeight="1">
      <c r="A45" s="470"/>
      <c r="B45" s="464"/>
      <c r="C45" s="464"/>
      <c r="D45" s="464"/>
      <c r="E45" s="464"/>
      <c r="F45" s="464"/>
      <c r="G45" s="464"/>
      <c r="H45" s="464"/>
      <c r="I45" s="464"/>
      <c r="J45" s="464"/>
      <c r="K45" s="464"/>
      <c r="L45" s="464"/>
      <c r="M45" s="465"/>
      <c r="N45" s="466"/>
      <c r="O45" s="466"/>
      <c r="P45" s="468"/>
      <c r="Q45" s="471"/>
      <c r="R45" s="463"/>
      <c r="S45" s="464"/>
      <c r="T45" s="464"/>
      <c r="U45" s="464"/>
      <c r="V45" s="464"/>
      <c r="W45" s="464"/>
      <c r="X45" s="464"/>
      <c r="Y45" s="464"/>
      <c r="Z45" s="464"/>
      <c r="AA45" s="464"/>
      <c r="AB45" s="464"/>
      <c r="AC45" s="464"/>
      <c r="AD45" s="465"/>
      <c r="AE45" s="466"/>
      <c r="AF45" s="466"/>
      <c r="AG45" s="467"/>
      <c r="AH45" s="472"/>
      <c r="AI45" s="463"/>
      <c r="AJ45" s="464"/>
      <c r="AK45" s="464"/>
      <c r="AL45" s="464"/>
      <c r="AM45" s="464"/>
      <c r="AN45" s="464"/>
      <c r="AO45" s="464"/>
      <c r="AP45" s="464"/>
      <c r="AQ45" s="464"/>
      <c r="AR45" s="464"/>
      <c r="AS45" s="464"/>
      <c r="AT45" s="464"/>
      <c r="AU45" s="465"/>
      <c r="AV45" s="466"/>
      <c r="AW45" s="466"/>
      <c r="AX45" s="467"/>
      <c r="AY45" s="468"/>
      <c r="AZ45" s="430"/>
      <c r="BA45" s="431"/>
      <c r="BB45" s="431"/>
      <c r="BC45" s="431"/>
      <c r="BD45" s="431"/>
      <c r="BE45" s="431"/>
      <c r="BF45" s="431"/>
      <c r="BG45" s="431"/>
      <c r="BH45" s="431"/>
      <c r="BI45" s="431"/>
      <c r="BJ45" s="431"/>
      <c r="BK45" s="431"/>
      <c r="BL45" s="432"/>
      <c r="BM45" s="466"/>
      <c r="BN45" s="466"/>
      <c r="BO45" s="467"/>
      <c r="BP45" s="469"/>
    </row>
    <row r="46" spans="1:68" ht="15.9" customHeight="1">
      <c r="A46" s="452"/>
      <c r="B46" s="431"/>
      <c r="C46" s="431"/>
      <c r="D46" s="431"/>
      <c r="E46" s="431"/>
      <c r="F46" s="431"/>
      <c r="G46" s="431"/>
      <c r="H46" s="431"/>
      <c r="I46" s="431"/>
      <c r="J46" s="431"/>
      <c r="K46" s="431"/>
      <c r="L46" s="431"/>
      <c r="M46" s="432"/>
      <c r="N46" s="448"/>
      <c r="O46" s="448"/>
      <c r="P46" s="450"/>
      <c r="Q46" s="453"/>
      <c r="R46" s="430"/>
      <c r="S46" s="431"/>
      <c r="T46" s="431"/>
      <c r="U46" s="431"/>
      <c r="V46" s="431"/>
      <c r="W46" s="431"/>
      <c r="X46" s="431"/>
      <c r="Y46" s="431"/>
      <c r="Z46" s="431"/>
      <c r="AA46" s="431"/>
      <c r="AB46" s="431"/>
      <c r="AC46" s="431"/>
      <c r="AD46" s="432"/>
      <c r="AE46" s="448"/>
      <c r="AF46" s="448"/>
      <c r="AG46" s="449"/>
      <c r="AH46" s="459"/>
      <c r="AI46" s="430"/>
      <c r="AJ46" s="431"/>
      <c r="AK46" s="431"/>
      <c r="AL46" s="431"/>
      <c r="AM46" s="431"/>
      <c r="AN46" s="431"/>
      <c r="AO46" s="431"/>
      <c r="AP46" s="431"/>
      <c r="AQ46" s="431"/>
      <c r="AR46" s="431"/>
      <c r="AS46" s="431"/>
      <c r="AT46" s="431"/>
      <c r="AU46" s="432"/>
      <c r="AV46" s="448"/>
      <c r="AW46" s="448"/>
      <c r="AX46" s="449"/>
      <c r="AY46" s="450"/>
      <c r="AZ46" s="430"/>
      <c r="BA46" s="431"/>
      <c r="BB46" s="431"/>
      <c r="BC46" s="431"/>
      <c r="BD46" s="431"/>
      <c r="BE46" s="431"/>
      <c r="BF46" s="431"/>
      <c r="BG46" s="431"/>
      <c r="BH46" s="431"/>
      <c r="BI46" s="431"/>
      <c r="BJ46" s="431"/>
      <c r="BK46" s="431"/>
      <c r="BL46" s="432"/>
      <c r="BM46" s="448"/>
      <c r="BN46" s="448"/>
      <c r="BO46" s="449"/>
      <c r="BP46" s="451"/>
    </row>
    <row r="47" spans="1:68" ht="15.9" customHeight="1">
      <c r="A47" s="452"/>
      <c r="B47" s="431"/>
      <c r="C47" s="431"/>
      <c r="D47" s="431"/>
      <c r="E47" s="431"/>
      <c r="F47" s="431"/>
      <c r="G47" s="431"/>
      <c r="H47" s="431"/>
      <c r="I47" s="431"/>
      <c r="J47" s="431"/>
      <c r="K47" s="431"/>
      <c r="L47" s="431"/>
      <c r="M47" s="432"/>
      <c r="N47" s="448"/>
      <c r="O47" s="448"/>
      <c r="P47" s="450"/>
      <c r="Q47" s="453"/>
      <c r="R47" s="430"/>
      <c r="S47" s="431"/>
      <c r="T47" s="431"/>
      <c r="U47" s="431"/>
      <c r="V47" s="431"/>
      <c r="W47" s="431"/>
      <c r="X47" s="431"/>
      <c r="Y47" s="431"/>
      <c r="Z47" s="431"/>
      <c r="AA47" s="431"/>
      <c r="AB47" s="431"/>
      <c r="AC47" s="431"/>
      <c r="AD47" s="432"/>
      <c r="AE47" s="448"/>
      <c r="AF47" s="448"/>
      <c r="AG47" s="449"/>
      <c r="AH47" s="459"/>
      <c r="AI47" s="430"/>
      <c r="AJ47" s="431"/>
      <c r="AK47" s="431"/>
      <c r="AL47" s="431"/>
      <c r="AM47" s="431"/>
      <c r="AN47" s="431"/>
      <c r="AO47" s="431"/>
      <c r="AP47" s="431"/>
      <c r="AQ47" s="431"/>
      <c r="AR47" s="431"/>
      <c r="AS47" s="431"/>
      <c r="AT47" s="431"/>
      <c r="AU47" s="432"/>
      <c r="AV47" s="448"/>
      <c r="AW47" s="448"/>
      <c r="AX47" s="449"/>
      <c r="AY47" s="450"/>
      <c r="AZ47" s="430"/>
      <c r="BA47" s="431"/>
      <c r="BB47" s="431"/>
      <c r="BC47" s="431"/>
      <c r="BD47" s="431"/>
      <c r="BE47" s="431"/>
      <c r="BF47" s="431"/>
      <c r="BG47" s="431"/>
      <c r="BH47" s="431"/>
      <c r="BI47" s="431"/>
      <c r="BJ47" s="431"/>
      <c r="BK47" s="431"/>
      <c r="BL47" s="432"/>
      <c r="BM47" s="448"/>
      <c r="BN47" s="448"/>
      <c r="BO47" s="449"/>
      <c r="BP47" s="451"/>
    </row>
    <row r="48" spans="1:68" ht="15.9" customHeight="1">
      <c r="A48" s="452"/>
      <c r="B48" s="431"/>
      <c r="C48" s="431"/>
      <c r="D48" s="431"/>
      <c r="E48" s="431"/>
      <c r="F48" s="431"/>
      <c r="G48" s="431"/>
      <c r="H48" s="431"/>
      <c r="I48" s="431"/>
      <c r="J48" s="431"/>
      <c r="K48" s="431"/>
      <c r="L48" s="431"/>
      <c r="M48" s="432"/>
      <c r="N48" s="457"/>
      <c r="O48" s="458"/>
      <c r="P48" s="459"/>
      <c r="Q48" s="461"/>
      <c r="R48" s="430"/>
      <c r="S48" s="431"/>
      <c r="T48" s="431"/>
      <c r="U48" s="431"/>
      <c r="V48" s="431"/>
      <c r="W48" s="431"/>
      <c r="X48" s="431"/>
      <c r="Y48" s="431"/>
      <c r="Z48" s="431"/>
      <c r="AA48" s="431"/>
      <c r="AB48" s="431"/>
      <c r="AC48" s="431"/>
      <c r="AD48" s="432"/>
      <c r="AE48" s="457"/>
      <c r="AF48" s="458"/>
      <c r="AG48" s="459"/>
      <c r="AH48" s="461"/>
      <c r="AI48" s="430"/>
      <c r="AJ48" s="431"/>
      <c r="AK48" s="431"/>
      <c r="AL48" s="431"/>
      <c r="AM48" s="431"/>
      <c r="AN48" s="431"/>
      <c r="AO48" s="431"/>
      <c r="AP48" s="431"/>
      <c r="AQ48" s="431"/>
      <c r="AR48" s="431"/>
      <c r="AS48" s="431"/>
      <c r="AT48" s="431"/>
      <c r="AU48" s="432"/>
      <c r="AV48" s="448"/>
      <c r="AW48" s="448"/>
      <c r="AX48" s="459"/>
      <c r="AY48" s="461"/>
      <c r="AZ48" s="430"/>
      <c r="BA48" s="431"/>
      <c r="BB48" s="431"/>
      <c r="BC48" s="431"/>
      <c r="BD48" s="431"/>
      <c r="BE48" s="431"/>
      <c r="BF48" s="431"/>
      <c r="BG48" s="431"/>
      <c r="BH48" s="431"/>
      <c r="BI48" s="431"/>
      <c r="BJ48" s="431"/>
      <c r="BK48" s="431"/>
      <c r="BL48" s="432"/>
      <c r="BM48" s="457"/>
      <c r="BN48" s="458"/>
      <c r="BO48" s="459"/>
      <c r="BP48" s="462"/>
    </row>
    <row r="49" spans="1:68" ht="15.9" customHeight="1">
      <c r="A49" s="452"/>
      <c r="B49" s="431"/>
      <c r="C49" s="431"/>
      <c r="D49" s="431"/>
      <c r="E49" s="431"/>
      <c r="F49" s="431"/>
      <c r="G49" s="431"/>
      <c r="H49" s="431"/>
      <c r="I49" s="431"/>
      <c r="J49" s="431"/>
      <c r="K49" s="431"/>
      <c r="L49" s="431"/>
      <c r="M49" s="432"/>
      <c r="N49" s="457"/>
      <c r="O49" s="458"/>
      <c r="P49" s="459"/>
      <c r="Q49" s="461"/>
      <c r="R49" s="430"/>
      <c r="S49" s="431"/>
      <c r="T49" s="431"/>
      <c r="U49" s="431"/>
      <c r="V49" s="431"/>
      <c r="W49" s="431"/>
      <c r="X49" s="431"/>
      <c r="Y49" s="431"/>
      <c r="Z49" s="431"/>
      <c r="AA49" s="431"/>
      <c r="AB49" s="431"/>
      <c r="AC49" s="431"/>
      <c r="AD49" s="432"/>
      <c r="AE49" s="448"/>
      <c r="AF49" s="448"/>
      <c r="AG49" s="449"/>
      <c r="AH49" s="459"/>
      <c r="AI49" s="430"/>
      <c r="AJ49" s="431"/>
      <c r="AK49" s="431"/>
      <c r="AL49" s="431"/>
      <c r="AM49" s="431"/>
      <c r="AN49" s="431"/>
      <c r="AO49" s="431"/>
      <c r="AP49" s="431"/>
      <c r="AQ49" s="431"/>
      <c r="AR49" s="431"/>
      <c r="AS49" s="431"/>
      <c r="AT49" s="431"/>
      <c r="AU49" s="432"/>
      <c r="AV49" s="448"/>
      <c r="AW49" s="448"/>
      <c r="AX49" s="449"/>
      <c r="AY49" s="450"/>
      <c r="AZ49" s="430"/>
      <c r="BA49" s="431"/>
      <c r="BB49" s="431"/>
      <c r="BC49" s="431"/>
      <c r="BD49" s="431"/>
      <c r="BE49" s="431"/>
      <c r="BF49" s="431"/>
      <c r="BG49" s="431"/>
      <c r="BH49" s="431"/>
      <c r="BI49" s="431"/>
      <c r="BJ49" s="431"/>
      <c r="BK49" s="431"/>
      <c r="BL49" s="432"/>
      <c r="BM49" s="448"/>
      <c r="BN49" s="448"/>
      <c r="BO49" s="449"/>
      <c r="BP49" s="451"/>
    </row>
    <row r="50" spans="1:68" ht="15.9" customHeight="1">
      <c r="A50" s="452"/>
      <c r="B50" s="431"/>
      <c r="C50" s="431"/>
      <c r="D50" s="431"/>
      <c r="E50" s="431"/>
      <c r="F50" s="431"/>
      <c r="G50" s="431"/>
      <c r="H50" s="431"/>
      <c r="I50" s="431"/>
      <c r="J50" s="431"/>
      <c r="K50" s="431"/>
      <c r="L50" s="431"/>
      <c r="M50" s="432"/>
      <c r="N50" s="448"/>
      <c r="O50" s="448"/>
      <c r="P50" s="450"/>
      <c r="Q50" s="453"/>
      <c r="R50" s="430"/>
      <c r="S50" s="431"/>
      <c r="T50" s="431"/>
      <c r="U50" s="431"/>
      <c r="V50" s="431"/>
      <c r="W50" s="431"/>
      <c r="X50" s="431"/>
      <c r="Y50" s="431"/>
      <c r="Z50" s="431"/>
      <c r="AA50" s="431"/>
      <c r="AB50" s="431"/>
      <c r="AC50" s="431"/>
      <c r="AD50" s="432"/>
      <c r="AE50" s="448"/>
      <c r="AF50" s="448"/>
      <c r="AG50" s="449"/>
      <c r="AH50" s="459"/>
      <c r="AI50" s="430"/>
      <c r="AJ50" s="431"/>
      <c r="AK50" s="431"/>
      <c r="AL50" s="431"/>
      <c r="AM50" s="431"/>
      <c r="AN50" s="431"/>
      <c r="AO50" s="431"/>
      <c r="AP50" s="431"/>
      <c r="AQ50" s="431"/>
      <c r="AR50" s="431"/>
      <c r="AS50" s="431"/>
      <c r="AT50" s="431"/>
      <c r="AU50" s="432"/>
      <c r="AV50" s="448"/>
      <c r="AW50" s="448"/>
      <c r="AX50" s="449"/>
      <c r="AY50" s="450"/>
      <c r="AZ50" s="430"/>
      <c r="BA50" s="431"/>
      <c r="BB50" s="431"/>
      <c r="BC50" s="431"/>
      <c r="BD50" s="431"/>
      <c r="BE50" s="431"/>
      <c r="BF50" s="431"/>
      <c r="BG50" s="431"/>
      <c r="BH50" s="431"/>
      <c r="BI50" s="431"/>
      <c r="BJ50" s="431"/>
      <c r="BK50" s="431"/>
      <c r="BL50" s="432"/>
      <c r="BM50" s="448"/>
      <c r="BN50" s="448"/>
      <c r="BO50" s="449"/>
      <c r="BP50" s="451"/>
    </row>
    <row r="51" spans="1:68" ht="15.9" customHeight="1">
      <c r="A51" s="452"/>
      <c r="B51" s="431"/>
      <c r="C51" s="431"/>
      <c r="D51" s="431"/>
      <c r="E51" s="431"/>
      <c r="F51" s="431"/>
      <c r="G51" s="431"/>
      <c r="H51" s="431"/>
      <c r="I51" s="431"/>
      <c r="J51" s="431"/>
      <c r="K51" s="431"/>
      <c r="L51" s="431"/>
      <c r="M51" s="432"/>
      <c r="N51" s="448"/>
      <c r="O51" s="448"/>
      <c r="P51" s="450"/>
      <c r="Q51" s="453"/>
      <c r="R51" s="430"/>
      <c r="S51" s="431"/>
      <c r="T51" s="431"/>
      <c r="U51" s="431"/>
      <c r="V51" s="431"/>
      <c r="W51" s="431"/>
      <c r="X51" s="431"/>
      <c r="Y51" s="431"/>
      <c r="Z51" s="431"/>
      <c r="AA51" s="431"/>
      <c r="AB51" s="431"/>
      <c r="AC51" s="431"/>
      <c r="AD51" s="432"/>
      <c r="AE51" s="448"/>
      <c r="AF51" s="448"/>
      <c r="AG51" s="449"/>
      <c r="AH51" s="459"/>
      <c r="AI51" s="430"/>
      <c r="AJ51" s="431"/>
      <c r="AK51" s="431"/>
      <c r="AL51" s="431"/>
      <c r="AM51" s="431"/>
      <c r="AN51" s="431"/>
      <c r="AO51" s="431"/>
      <c r="AP51" s="431"/>
      <c r="AQ51" s="431"/>
      <c r="AR51" s="431"/>
      <c r="AS51" s="431"/>
      <c r="AT51" s="431"/>
      <c r="AU51" s="432"/>
      <c r="AV51" s="448"/>
      <c r="AW51" s="448"/>
      <c r="AX51" s="449"/>
      <c r="AY51" s="450"/>
      <c r="AZ51" s="430"/>
      <c r="BA51" s="431"/>
      <c r="BB51" s="431"/>
      <c r="BC51" s="431"/>
      <c r="BD51" s="431"/>
      <c r="BE51" s="431"/>
      <c r="BF51" s="431"/>
      <c r="BG51" s="431"/>
      <c r="BH51" s="431"/>
      <c r="BI51" s="431"/>
      <c r="BJ51" s="431"/>
      <c r="BK51" s="431"/>
      <c r="BL51" s="432"/>
      <c r="BM51" s="448"/>
      <c r="BN51" s="448"/>
      <c r="BO51" s="449"/>
      <c r="BP51" s="451"/>
    </row>
    <row r="52" spans="1:68" ht="15.9" customHeight="1">
      <c r="A52" s="452"/>
      <c r="B52" s="431"/>
      <c r="C52" s="431"/>
      <c r="D52" s="431"/>
      <c r="E52" s="431"/>
      <c r="F52" s="431"/>
      <c r="G52" s="431"/>
      <c r="H52" s="431"/>
      <c r="I52" s="431"/>
      <c r="J52" s="431"/>
      <c r="K52" s="431"/>
      <c r="L52" s="431"/>
      <c r="M52" s="432"/>
      <c r="N52" s="457"/>
      <c r="O52" s="458"/>
      <c r="P52" s="459"/>
      <c r="Q52" s="461"/>
      <c r="R52" s="430"/>
      <c r="S52" s="431"/>
      <c r="T52" s="431"/>
      <c r="U52" s="431"/>
      <c r="V52" s="431"/>
      <c r="W52" s="431"/>
      <c r="X52" s="431"/>
      <c r="Y52" s="431"/>
      <c r="Z52" s="431"/>
      <c r="AA52" s="431"/>
      <c r="AB52" s="431"/>
      <c r="AC52" s="431"/>
      <c r="AD52" s="432"/>
      <c r="AE52" s="448"/>
      <c r="AF52" s="448"/>
      <c r="AG52" s="449"/>
      <c r="AH52" s="459"/>
      <c r="AI52" s="430"/>
      <c r="AJ52" s="431"/>
      <c r="AK52" s="431"/>
      <c r="AL52" s="431"/>
      <c r="AM52" s="431"/>
      <c r="AN52" s="431"/>
      <c r="AO52" s="431"/>
      <c r="AP52" s="431"/>
      <c r="AQ52" s="431"/>
      <c r="AR52" s="431"/>
      <c r="AS52" s="431"/>
      <c r="AT52" s="431"/>
      <c r="AU52" s="432"/>
      <c r="AV52" s="448"/>
      <c r="AW52" s="448"/>
      <c r="AX52" s="449"/>
      <c r="AY52" s="450"/>
      <c r="AZ52" s="430"/>
      <c r="BA52" s="431"/>
      <c r="BB52" s="431"/>
      <c r="BC52" s="431"/>
      <c r="BD52" s="431"/>
      <c r="BE52" s="431"/>
      <c r="BF52" s="431"/>
      <c r="BG52" s="431"/>
      <c r="BH52" s="431"/>
      <c r="BI52" s="431"/>
      <c r="BJ52" s="431"/>
      <c r="BK52" s="431"/>
      <c r="BL52" s="432"/>
      <c r="BM52" s="448"/>
      <c r="BN52" s="448"/>
      <c r="BO52" s="449"/>
      <c r="BP52" s="451"/>
    </row>
    <row r="53" spans="1:68" ht="15.9" customHeight="1">
      <c r="A53" s="452"/>
      <c r="B53" s="431"/>
      <c r="C53" s="431"/>
      <c r="D53" s="431"/>
      <c r="E53" s="431"/>
      <c r="F53" s="431"/>
      <c r="G53" s="431"/>
      <c r="H53" s="431"/>
      <c r="I53" s="431"/>
      <c r="J53" s="431"/>
      <c r="K53" s="431"/>
      <c r="L53" s="431"/>
      <c r="M53" s="432"/>
      <c r="N53" s="457"/>
      <c r="O53" s="458"/>
      <c r="P53" s="459"/>
      <c r="Q53" s="461"/>
      <c r="R53" s="430"/>
      <c r="S53" s="431"/>
      <c r="T53" s="431"/>
      <c r="U53" s="431"/>
      <c r="V53" s="431"/>
      <c r="W53" s="431"/>
      <c r="X53" s="431"/>
      <c r="Y53" s="431"/>
      <c r="Z53" s="431"/>
      <c r="AA53" s="431"/>
      <c r="AB53" s="431"/>
      <c r="AC53" s="431"/>
      <c r="AD53" s="432"/>
      <c r="AE53" s="448"/>
      <c r="AF53" s="448"/>
      <c r="AG53" s="450"/>
      <c r="AH53" s="453"/>
      <c r="AI53" s="430"/>
      <c r="AJ53" s="431"/>
      <c r="AK53" s="431"/>
      <c r="AL53" s="431"/>
      <c r="AM53" s="431"/>
      <c r="AN53" s="431"/>
      <c r="AO53" s="431"/>
      <c r="AP53" s="431"/>
      <c r="AQ53" s="431"/>
      <c r="AR53" s="431"/>
      <c r="AS53" s="431"/>
      <c r="AT53" s="431"/>
      <c r="AU53" s="432"/>
      <c r="AV53" s="457"/>
      <c r="AW53" s="458"/>
      <c r="AX53" s="459"/>
      <c r="AY53" s="461"/>
      <c r="AZ53" s="430"/>
      <c r="BA53" s="431"/>
      <c r="BB53" s="431"/>
      <c r="BC53" s="431"/>
      <c r="BD53" s="431"/>
      <c r="BE53" s="431"/>
      <c r="BF53" s="431"/>
      <c r="BG53" s="431"/>
      <c r="BH53" s="431"/>
      <c r="BI53" s="431"/>
      <c r="BJ53" s="431"/>
      <c r="BK53" s="431"/>
      <c r="BL53" s="432"/>
      <c r="BM53" s="448"/>
      <c r="BN53" s="448"/>
      <c r="BO53" s="449"/>
      <c r="BP53" s="451"/>
    </row>
    <row r="54" spans="1:68" ht="15.9" customHeight="1">
      <c r="A54" s="452"/>
      <c r="B54" s="431"/>
      <c r="C54" s="431"/>
      <c r="D54" s="431"/>
      <c r="E54" s="431"/>
      <c r="F54" s="431"/>
      <c r="G54" s="431"/>
      <c r="H54" s="431"/>
      <c r="I54" s="431"/>
      <c r="J54" s="431"/>
      <c r="K54" s="431"/>
      <c r="L54" s="431"/>
      <c r="M54" s="432"/>
      <c r="N54" s="448"/>
      <c r="O54" s="448"/>
      <c r="P54" s="459"/>
      <c r="Q54" s="461"/>
      <c r="R54" s="430"/>
      <c r="S54" s="431"/>
      <c r="T54" s="431"/>
      <c r="U54" s="431"/>
      <c r="V54" s="431"/>
      <c r="W54" s="431"/>
      <c r="X54" s="431"/>
      <c r="Y54" s="431"/>
      <c r="Z54" s="431"/>
      <c r="AA54" s="431"/>
      <c r="AB54" s="431"/>
      <c r="AC54" s="431"/>
      <c r="AD54" s="432"/>
      <c r="AE54" s="448"/>
      <c r="AF54" s="448"/>
      <c r="AG54" s="450"/>
      <c r="AH54" s="453"/>
      <c r="AI54" s="430"/>
      <c r="AJ54" s="431"/>
      <c r="AK54" s="431"/>
      <c r="AL54" s="431"/>
      <c r="AM54" s="431"/>
      <c r="AN54" s="431"/>
      <c r="AO54" s="431"/>
      <c r="AP54" s="431"/>
      <c r="AQ54" s="431"/>
      <c r="AR54" s="431"/>
      <c r="AS54" s="431"/>
      <c r="AT54" s="431"/>
      <c r="AU54" s="432"/>
      <c r="AV54" s="457"/>
      <c r="AW54" s="458"/>
      <c r="AX54" s="459"/>
      <c r="AY54" s="461"/>
      <c r="AZ54" s="430"/>
      <c r="BA54" s="431"/>
      <c r="BB54" s="431"/>
      <c r="BC54" s="431"/>
      <c r="BD54" s="431"/>
      <c r="BE54" s="431"/>
      <c r="BF54" s="431"/>
      <c r="BG54" s="431"/>
      <c r="BH54" s="431"/>
      <c r="BI54" s="431"/>
      <c r="BJ54" s="431"/>
      <c r="BK54" s="431"/>
      <c r="BL54" s="432"/>
      <c r="BM54" s="448"/>
      <c r="BN54" s="448"/>
      <c r="BO54" s="449"/>
      <c r="BP54" s="451"/>
    </row>
    <row r="55" spans="1:68" ht="15.9" customHeight="1">
      <c r="A55" s="452"/>
      <c r="B55" s="431"/>
      <c r="C55" s="431"/>
      <c r="D55" s="431"/>
      <c r="E55" s="431"/>
      <c r="F55" s="431"/>
      <c r="G55" s="431"/>
      <c r="H55" s="431"/>
      <c r="I55" s="431"/>
      <c r="J55" s="431"/>
      <c r="K55" s="431"/>
      <c r="L55" s="431"/>
      <c r="M55" s="432"/>
      <c r="N55" s="448"/>
      <c r="O55" s="448"/>
      <c r="P55" s="450"/>
      <c r="Q55" s="453"/>
      <c r="R55" s="430"/>
      <c r="S55" s="431"/>
      <c r="T55" s="431"/>
      <c r="U55" s="431"/>
      <c r="V55" s="431"/>
      <c r="W55" s="431"/>
      <c r="X55" s="431"/>
      <c r="Y55" s="431"/>
      <c r="Z55" s="431"/>
      <c r="AA55" s="431"/>
      <c r="AB55" s="431"/>
      <c r="AC55" s="431"/>
      <c r="AD55" s="432"/>
      <c r="AE55" s="457"/>
      <c r="AF55" s="458"/>
      <c r="AG55" s="459"/>
      <c r="AH55" s="461"/>
      <c r="AI55" s="430"/>
      <c r="AJ55" s="431"/>
      <c r="AK55" s="431"/>
      <c r="AL55" s="431"/>
      <c r="AM55" s="431"/>
      <c r="AN55" s="431"/>
      <c r="AO55" s="431"/>
      <c r="AP55" s="431"/>
      <c r="AQ55" s="431"/>
      <c r="AR55" s="431"/>
      <c r="AS55" s="431"/>
      <c r="AT55" s="431"/>
      <c r="AU55" s="432"/>
      <c r="AV55" s="457"/>
      <c r="AW55" s="458"/>
      <c r="AX55" s="459"/>
      <c r="AY55" s="461"/>
      <c r="AZ55" s="430"/>
      <c r="BA55" s="431"/>
      <c r="BB55" s="431"/>
      <c r="BC55" s="431"/>
      <c r="BD55" s="431"/>
      <c r="BE55" s="431"/>
      <c r="BF55" s="431"/>
      <c r="BG55" s="431"/>
      <c r="BH55" s="431"/>
      <c r="BI55" s="431"/>
      <c r="BJ55" s="431"/>
      <c r="BK55" s="431"/>
      <c r="BL55" s="432"/>
      <c r="BM55" s="457"/>
      <c r="BN55" s="458"/>
      <c r="BO55" s="459"/>
      <c r="BP55" s="462"/>
    </row>
    <row r="56" spans="1:68" ht="15.9" customHeight="1">
      <c r="A56" s="452"/>
      <c r="B56" s="431"/>
      <c r="C56" s="431"/>
      <c r="D56" s="431"/>
      <c r="E56" s="431"/>
      <c r="F56" s="431"/>
      <c r="G56" s="431"/>
      <c r="H56" s="431"/>
      <c r="I56" s="431"/>
      <c r="J56" s="431"/>
      <c r="K56" s="431"/>
      <c r="L56" s="431"/>
      <c r="M56" s="432"/>
      <c r="N56" s="448"/>
      <c r="O56" s="448"/>
      <c r="P56" s="450"/>
      <c r="Q56" s="453"/>
      <c r="R56" s="430"/>
      <c r="S56" s="431"/>
      <c r="T56" s="431"/>
      <c r="U56" s="431"/>
      <c r="V56" s="431"/>
      <c r="W56" s="431"/>
      <c r="X56" s="431"/>
      <c r="Y56" s="431"/>
      <c r="Z56" s="431"/>
      <c r="AA56" s="431"/>
      <c r="AB56" s="431"/>
      <c r="AC56" s="431"/>
      <c r="AD56" s="432"/>
      <c r="AE56" s="457"/>
      <c r="AF56" s="458"/>
      <c r="AG56" s="459"/>
      <c r="AH56" s="460"/>
      <c r="AI56" s="430"/>
      <c r="AJ56" s="431"/>
      <c r="AK56" s="431"/>
      <c r="AL56" s="431"/>
      <c r="AM56" s="431"/>
      <c r="AN56" s="431"/>
      <c r="AO56" s="431"/>
      <c r="AP56" s="431"/>
      <c r="AQ56" s="431"/>
      <c r="AR56" s="431"/>
      <c r="AS56" s="431"/>
      <c r="AT56" s="431"/>
      <c r="AU56" s="432"/>
      <c r="AV56" s="448"/>
      <c r="AW56" s="448"/>
      <c r="AX56" s="449"/>
      <c r="AY56" s="450"/>
      <c r="AZ56" s="430"/>
      <c r="BA56" s="431"/>
      <c r="BB56" s="431"/>
      <c r="BC56" s="431"/>
      <c r="BD56" s="431"/>
      <c r="BE56" s="431"/>
      <c r="BF56" s="431"/>
      <c r="BG56" s="431"/>
      <c r="BH56" s="431"/>
      <c r="BI56" s="431"/>
      <c r="BJ56" s="431"/>
      <c r="BK56" s="431"/>
      <c r="BL56" s="432"/>
      <c r="BM56" s="448"/>
      <c r="BN56" s="448"/>
      <c r="BO56" s="449"/>
      <c r="BP56" s="451"/>
    </row>
    <row r="57" spans="1:68" ht="15.9" customHeight="1">
      <c r="A57" s="452"/>
      <c r="B57" s="431"/>
      <c r="C57" s="431"/>
      <c r="D57" s="431"/>
      <c r="E57" s="431"/>
      <c r="F57" s="431"/>
      <c r="G57" s="431"/>
      <c r="H57" s="431"/>
      <c r="I57" s="431"/>
      <c r="J57" s="431"/>
      <c r="K57" s="431"/>
      <c r="L57" s="431"/>
      <c r="M57" s="432"/>
      <c r="N57" s="448"/>
      <c r="O57" s="448"/>
      <c r="P57" s="450"/>
      <c r="Q57" s="453"/>
      <c r="R57" s="430"/>
      <c r="S57" s="431"/>
      <c r="T57" s="431"/>
      <c r="U57" s="431"/>
      <c r="V57" s="431"/>
      <c r="W57" s="431"/>
      <c r="X57" s="431"/>
      <c r="Y57" s="431"/>
      <c r="Z57" s="431"/>
      <c r="AA57" s="431"/>
      <c r="AB57" s="431"/>
      <c r="AC57" s="431"/>
      <c r="AD57" s="432"/>
      <c r="AE57" s="457"/>
      <c r="AF57" s="458"/>
      <c r="AG57" s="459"/>
      <c r="AH57" s="460"/>
      <c r="AI57" s="430"/>
      <c r="AJ57" s="431"/>
      <c r="AK57" s="431"/>
      <c r="AL57" s="431"/>
      <c r="AM57" s="431"/>
      <c r="AN57" s="431"/>
      <c r="AO57" s="431"/>
      <c r="AP57" s="431"/>
      <c r="AQ57" s="431"/>
      <c r="AR57" s="431"/>
      <c r="AS57" s="431"/>
      <c r="AT57" s="431"/>
      <c r="AU57" s="432"/>
      <c r="AV57" s="448"/>
      <c r="AW57" s="448"/>
      <c r="AX57" s="449"/>
      <c r="AY57" s="450"/>
      <c r="AZ57" s="430"/>
      <c r="BA57" s="431"/>
      <c r="BB57" s="431"/>
      <c r="BC57" s="431"/>
      <c r="BD57" s="431"/>
      <c r="BE57" s="431"/>
      <c r="BF57" s="431"/>
      <c r="BG57" s="431"/>
      <c r="BH57" s="431"/>
      <c r="BI57" s="431"/>
      <c r="BJ57" s="431"/>
      <c r="BK57" s="431"/>
      <c r="BL57" s="432"/>
      <c r="BM57" s="448"/>
      <c r="BN57" s="448"/>
      <c r="BO57" s="449"/>
      <c r="BP57" s="451"/>
    </row>
    <row r="58" spans="1:68" ht="15.9" customHeight="1" thickBot="1">
      <c r="A58" s="452"/>
      <c r="B58" s="431"/>
      <c r="C58" s="431"/>
      <c r="D58" s="431"/>
      <c r="E58" s="431"/>
      <c r="F58" s="431"/>
      <c r="G58" s="431"/>
      <c r="H58" s="431"/>
      <c r="I58" s="431"/>
      <c r="J58" s="431"/>
      <c r="K58" s="431"/>
      <c r="L58" s="431"/>
      <c r="M58" s="432"/>
      <c r="N58" s="448"/>
      <c r="O58" s="448"/>
      <c r="P58" s="450"/>
      <c r="Q58" s="453"/>
      <c r="R58" s="430"/>
      <c r="S58" s="431"/>
      <c r="T58" s="431"/>
      <c r="U58" s="431"/>
      <c r="V58" s="431"/>
      <c r="W58" s="431"/>
      <c r="X58" s="431"/>
      <c r="Y58" s="431"/>
      <c r="Z58" s="431"/>
      <c r="AA58" s="431"/>
      <c r="AB58" s="431"/>
      <c r="AC58" s="431"/>
      <c r="AD58" s="432"/>
      <c r="AE58" s="454"/>
      <c r="AF58" s="454"/>
      <c r="AG58" s="455"/>
      <c r="AH58" s="456"/>
      <c r="AI58" s="430"/>
      <c r="AJ58" s="431"/>
      <c r="AK58" s="431"/>
      <c r="AL58" s="431"/>
      <c r="AM58" s="431"/>
      <c r="AN58" s="431"/>
      <c r="AO58" s="431"/>
      <c r="AP58" s="431"/>
      <c r="AQ58" s="431"/>
      <c r="AR58" s="431"/>
      <c r="AS58" s="431"/>
      <c r="AT58" s="431"/>
      <c r="AU58" s="432"/>
      <c r="AV58" s="448"/>
      <c r="AW58" s="448"/>
      <c r="AX58" s="449"/>
      <c r="AY58" s="450"/>
      <c r="AZ58" s="430"/>
      <c r="BA58" s="431"/>
      <c r="BB58" s="431"/>
      <c r="BC58" s="431"/>
      <c r="BD58" s="431"/>
      <c r="BE58" s="431"/>
      <c r="BF58" s="431"/>
      <c r="BG58" s="431"/>
      <c r="BH58" s="431"/>
      <c r="BI58" s="431"/>
      <c r="BJ58" s="431"/>
      <c r="BK58" s="431"/>
      <c r="BL58" s="432"/>
      <c r="BM58" s="448"/>
      <c r="BN58" s="448"/>
      <c r="BO58" s="449"/>
      <c r="BP58" s="451"/>
    </row>
    <row r="59" spans="1:68" ht="15.9" customHeight="1" thickTop="1" thickBot="1">
      <c r="A59" s="441" t="s">
        <v>40</v>
      </c>
      <c r="B59" s="442"/>
      <c r="C59" s="442"/>
      <c r="D59" s="442"/>
      <c r="E59" s="442"/>
      <c r="F59" s="442"/>
      <c r="G59" s="442"/>
      <c r="H59" s="442"/>
      <c r="I59" s="428"/>
      <c r="J59" s="429"/>
      <c r="K59" s="429"/>
      <c r="L59" s="429"/>
      <c r="M59" s="429"/>
      <c r="N59" s="426" t="s">
        <v>41</v>
      </c>
      <c r="O59" s="426"/>
      <c r="P59" s="426"/>
      <c r="Q59" s="427"/>
      <c r="R59" s="443" t="s">
        <v>42</v>
      </c>
      <c r="S59" s="444"/>
      <c r="T59" s="445"/>
      <c r="U59" s="445"/>
      <c r="V59" s="445"/>
      <c r="W59" s="445"/>
      <c r="X59" s="445"/>
      <c r="Y59" s="424"/>
      <c r="Z59" s="425"/>
      <c r="AA59" s="425"/>
      <c r="AB59" s="425"/>
      <c r="AC59" s="425"/>
      <c r="AD59" s="308" t="s">
        <v>403</v>
      </c>
      <c r="AE59" s="308"/>
      <c r="AF59" s="308"/>
      <c r="AG59" s="308"/>
      <c r="AH59" s="447"/>
      <c r="AI59" s="446"/>
      <c r="AJ59" s="436"/>
      <c r="AK59" s="436"/>
      <c r="AL59" s="436"/>
      <c r="AM59" s="436"/>
      <c r="AN59" s="436"/>
      <c r="AO59" s="436"/>
      <c r="AP59" s="436"/>
      <c r="AQ59" s="436"/>
      <c r="AR59" s="436"/>
      <c r="AS59" s="436"/>
      <c r="AT59" s="436"/>
      <c r="AU59" s="437"/>
      <c r="AV59" s="438"/>
      <c r="AW59" s="438"/>
      <c r="AX59" s="433"/>
      <c r="AY59" s="434"/>
      <c r="AZ59" s="435"/>
      <c r="BA59" s="436"/>
      <c r="BB59" s="436"/>
      <c r="BC59" s="436"/>
      <c r="BD59" s="436"/>
      <c r="BE59" s="436"/>
      <c r="BF59" s="436"/>
      <c r="BG59" s="436"/>
      <c r="BH59" s="436"/>
      <c r="BI59" s="436"/>
      <c r="BJ59" s="436"/>
      <c r="BK59" s="436"/>
      <c r="BL59" s="437"/>
      <c r="BM59" s="438"/>
      <c r="BN59" s="438"/>
      <c r="BO59" s="433"/>
      <c r="BP59" s="439"/>
    </row>
    <row r="60" spans="1:68" ht="18" customHeight="1" thickTop="1"/>
  </sheetData>
  <mergeCells count="232">
    <mergeCell ref="BW1:BY1"/>
    <mergeCell ref="A2:AW2"/>
    <mergeCell ref="AX2:AY2"/>
    <mergeCell ref="AZ2:BA2"/>
    <mergeCell ref="BB2:BF2"/>
    <mergeCell ref="BG2:BH2"/>
    <mergeCell ref="BI2:BM2"/>
    <mergeCell ref="AP1:AQ1"/>
    <mergeCell ref="AR1:AT1"/>
    <mergeCell ref="AU1:AV1"/>
    <mergeCell ref="AW1:AY1"/>
    <mergeCell ref="A1:E1"/>
    <mergeCell ref="F1:K1"/>
    <mergeCell ref="AD1:AG1"/>
    <mergeCell ref="L1:U1"/>
    <mergeCell ref="BN2:BP2"/>
    <mergeCell ref="A3:E3"/>
    <mergeCell ref="T3:X3"/>
    <mergeCell ref="AN3:BB3"/>
    <mergeCell ref="BC3:BP3"/>
    <mergeCell ref="G3:I3"/>
    <mergeCell ref="BD1:BF1"/>
    <mergeCell ref="BG1:BM1"/>
    <mergeCell ref="BN1:BP1"/>
    <mergeCell ref="AI44:AU44"/>
    <mergeCell ref="AV44:AW44"/>
    <mergeCell ref="AX44:AY44"/>
    <mergeCell ref="AZ44:BL44"/>
    <mergeCell ref="BM44:BN44"/>
    <mergeCell ref="BO44:BP44"/>
    <mergeCell ref="A4:AM13"/>
    <mergeCell ref="A43:AH43"/>
    <mergeCell ref="AI43:BP43"/>
    <mergeCell ref="A44:M44"/>
    <mergeCell ref="N44:O44"/>
    <mergeCell ref="P44:Q44"/>
    <mergeCell ref="R44:AD44"/>
    <mergeCell ref="AE44:AF44"/>
    <mergeCell ref="AG44:AH44"/>
    <mergeCell ref="AA3:AC3"/>
    <mergeCell ref="AI45:AU45"/>
    <mergeCell ref="AV45:AW45"/>
    <mergeCell ref="AX45:AY45"/>
    <mergeCell ref="AZ45:BL45"/>
    <mergeCell ref="BM45:BN45"/>
    <mergeCell ref="BO45:BP45"/>
    <mergeCell ref="A45:M45"/>
    <mergeCell ref="N45:O45"/>
    <mergeCell ref="P45:Q45"/>
    <mergeCell ref="R45:AD45"/>
    <mergeCell ref="AE45:AF45"/>
    <mergeCell ref="AG45:AH45"/>
    <mergeCell ref="AV46:AW46"/>
    <mergeCell ref="AX46:AY46"/>
    <mergeCell ref="AZ46:BL46"/>
    <mergeCell ref="BM46:BN46"/>
    <mergeCell ref="BO46:BP46"/>
    <mergeCell ref="A46:M46"/>
    <mergeCell ref="N46:O46"/>
    <mergeCell ref="P46:Q46"/>
    <mergeCell ref="R46:AD46"/>
    <mergeCell ref="AE46:AF46"/>
    <mergeCell ref="AG46:AH46"/>
    <mergeCell ref="AV47:AW47"/>
    <mergeCell ref="AX47:AY47"/>
    <mergeCell ref="AZ47:BL47"/>
    <mergeCell ref="BM47:BN47"/>
    <mergeCell ref="BO47:BP47"/>
    <mergeCell ref="A47:M47"/>
    <mergeCell ref="N47:O47"/>
    <mergeCell ref="P47:Q47"/>
    <mergeCell ref="R47:AD47"/>
    <mergeCell ref="AE47:AF47"/>
    <mergeCell ref="AG47:AH47"/>
    <mergeCell ref="AV48:AW48"/>
    <mergeCell ref="AX48:AY48"/>
    <mergeCell ref="AZ48:BL48"/>
    <mergeCell ref="BM48:BN48"/>
    <mergeCell ref="BO48:BP48"/>
    <mergeCell ref="A48:M48"/>
    <mergeCell ref="N48:O48"/>
    <mergeCell ref="P48:Q48"/>
    <mergeCell ref="R48:AD48"/>
    <mergeCell ref="AE48:AF48"/>
    <mergeCell ref="AG48:AH48"/>
    <mergeCell ref="AV49:AW49"/>
    <mergeCell ref="AX49:AY49"/>
    <mergeCell ref="AZ49:BL49"/>
    <mergeCell ref="BM49:BN49"/>
    <mergeCell ref="BO49:BP49"/>
    <mergeCell ref="A49:M49"/>
    <mergeCell ref="N49:O49"/>
    <mergeCell ref="P49:Q49"/>
    <mergeCell ref="R49:AD49"/>
    <mergeCell ref="AE49:AF49"/>
    <mergeCell ref="AG49:AH49"/>
    <mergeCell ref="AV50:AW50"/>
    <mergeCell ref="AX50:AY50"/>
    <mergeCell ref="AZ50:BL50"/>
    <mergeCell ref="BM50:BN50"/>
    <mergeCell ref="BO50:BP50"/>
    <mergeCell ref="A50:M50"/>
    <mergeCell ref="N50:O50"/>
    <mergeCell ref="P50:Q50"/>
    <mergeCell ref="R50:AD50"/>
    <mergeCell ref="AE50:AF50"/>
    <mergeCell ref="AG50:AH50"/>
    <mergeCell ref="AV51:AW51"/>
    <mergeCell ref="AX51:AY51"/>
    <mergeCell ref="AZ51:BL51"/>
    <mergeCell ref="BM51:BN51"/>
    <mergeCell ref="BO51:BP51"/>
    <mergeCell ref="A51:M51"/>
    <mergeCell ref="N51:O51"/>
    <mergeCell ref="P51:Q51"/>
    <mergeCell ref="R51:AD51"/>
    <mergeCell ref="AE51:AF51"/>
    <mergeCell ref="AG51:AH51"/>
    <mergeCell ref="AV52:AW52"/>
    <mergeCell ref="AX52:AY52"/>
    <mergeCell ref="AZ52:BL52"/>
    <mergeCell ref="BM52:BN52"/>
    <mergeCell ref="BO52:BP52"/>
    <mergeCell ref="A52:M52"/>
    <mergeCell ref="N52:O52"/>
    <mergeCell ref="P52:Q52"/>
    <mergeCell ref="R52:AD52"/>
    <mergeCell ref="AE52:AF52"/>
    <mergeCell ref="AG52:AH52"/>
    <mergeCell ref="AV53:AW53"/>
    <mergeCell ref="AX53:AY53"/>
    <mergeCell ref="AZ53:BL53"/>
    <mergeCell ref="BM53:BN53"/>
    <mergeCell ref="BO53:BP53"/>
    <mergeCell ref="A53:M53"/>
    <mergeCell ref="N53:O53"/>
    <mergeCell ref="P53:Q53"/>
    <mergeCell ref="R53:AD53"/>
    <mergeCell ref="AE53:AF53"/>
    <mergeCell ref="AG53:AH53"/>
    <mergeCell ref="AV54:AW54"/>
    <mergeCell ref="AX54:AY54"/>
    <mergeCell ref="AZ54:BL54"/>
    <mergeCell ref="BM54:BN54"/>
    <mergeCell ref="BO54:BP54"/>
    <mergeCell ref="A54:M54"/>
    <mergeCell ref="N54:O54"/>
    <mergeCell ref="P54:Q54"/>
    <mergeCell ref="R54:AD54"/>
    <mergeCell ref="AE54:AF54"/>
    <mergeCell ref="AG54:AH54"/>
    <mergeCell ref="AV55:AW55"/>
    <mergeCell ref="AX55:AY55"/>
    <mergeCell ref="AZ55:BL55"/>
    <mergeCell ref="BM55:BN55"/>
    <mergeCell ref="BO55:BP55"/>
    <mergeCell ref="A55:M55"/>
    <mergeCell ref="N55:O55"/>
    <mergeCell ref="P55:Q55"/>
    <mergeCell ref="R55:AD55"/>
    <mergeCell ref="AE55:AF55"/>
    <mergeCell ref="AG55:AH55"/>
    <mergeCell ref="AV56:AW56"/>
    <mergeCell ref="AX56:AY56"/>
    <mergeCell ref="AZ56:BL56"/>
    <mergeCell ref="BM56:BN56"/>
    <mergeCell ref="BO56:BP56"/>
    <mergeCell ref="A56:M56"/>
    <mergeCell ref="N56:O56"/>
    <mergeCell ref="P56:Q56"/>
    <mergeCell ref="R56:AD56"/>
    <mergeCell ref="AE56:AF56"/>
    <mergeCell ref="AG56:AH56"/>
    <mergeCell ref="AV57:AW57"/>
    <mergeCell ref="AX57:AY57"/>
    <mergeCell ref="AZ57:BL57"/>
    <mergeCell ref="BM57:BN57"/>
    <mergeCell ref="BO57:BP57"/>
    <mergeCell ref="A57:M57"/>
    <mergeCell ref="N57:O57"/>
    <mergeCell ref="P57:Q57"/>
    <mergeCell ref="R57:AD57"/>
    <mergeCell ref="AE57:AF57"/>
    <mergeCell ref="AG57:AH57"/>
    <mergeCell ref="AX59:AY59"/>
    <mergeCell ref="AZ59:BL59"/>
    <mergeCell ref="BM59:BN59"/>
    <mergeCell ref="BO59:BP59"/>
    <mergeCell ref="AM1:AO1"/>
    <mergeCell ref="AZ1:BA1"/>
    <mergeCell ref="A59:H59"/>
    <mergeCell ref="R59:X59"/>
    <mergeCell ref="AI59:AU59"/>
    <mergeCell ref="AV59:AW59"/>
    <mergeCell ref="AD59:AH59"/>
    <mergeCell ref="AI58:AU58"/>
    <mergeCell ref="AV58:AW58"/>
    <mergeCell ref="AX58:AY58"/>
    <mergeCell ref="AZ58:BL58"/>
    <mergeCell ref="BM58:BN58"/>
    <mergeCell ref="BO58:BP58"/>
    <mergeCell ref="A58:M58"/>
    <mergeCell ref="N58:O58"/>
    <mergeCell ref="P58:Q58"/>
    <mergeCell ref="R58:AD58"/>
    <mergeCell ref="AE58:AF58"/>
    <mergeCell ref="AG58:AH58"/>
    <mergeCell ref="AI57:AU57"/>
    <mergeCell ref="AD3:AE3"/>
    <mergeCell ref="AF3:AG3"/>
    <mergeCell ref="AH3:AI3"/>
    <mergeCell ref="AJ3:AK3"/>
    <mergeCell ref="AL3:AM3"/>
    <mergeCell ref="Y59:AC59"/>
    <mergeCell ref="N59:Q59"/>
    <mergeCell ref="I59:M59"/>
    <mergeCell ref="R3:S3"/>
    <mergeCell ref="N3:O3"/>
    <mergeCell ref="P3:Q3"/>
    <mergeCell ref="L3:M3"/>
    <mergeCell ref="J3:K3"/>
    <mergeCell ref="AI56:AU56"/>
    <mergeCell ref="AI55:AU55"/>
    <mergeCell ref="AI54:AU54"/>
    <mergeCell ref="AI53:AU53"/>
    <mergeCell ref="AI52:AU52"/>
    <mergeCell ref="AI51:AU51"/>
    <mergeCell ref="AI50:AU50"/>
    <mergeCell ref="AI49:AU49"/>
    <mergeCell ref="AI48:AU48"/>
    <mergeCell ref="AI47:AU47"/>
    <mergeCell ref="AI46:AU46"/>
  </mergeCells>
  <phoneticPr fontId="2"/>
  <printOptions horizontalCentered="1" verticalCentered="1"/>
  <pageMargins left="0.51181102362204722" right="0.51181102362204722" top="0.19685039370078741" bottom="0.19685039370078741" header="0.31496062992125984" footer="0.31496062992125984"/>
  <pageSetup paperSize="9" scale="8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5" r:id="rId4" name="Check Box 3">
              <controlPr defaultSize="0" autoFill="0" autoLine="0" autoPict="0">
                <anchor moveWithCells="1">
                  <from>
                    <xdr:col>50</xdr:col>
                    <xdr:colOff>99060</xdr:colOff>
                    <xdr:row>1</xdr:row>
                    <xdr:rowOff>0</xdr:rowOff>
                  </from>
                  <to>
                    <xdr:col>52</xdr:col>
                    <xdr:colOff>60960</xdr:colOff>
                    <xdr:row>2</xdr:row>
                    <xdr:rowOff>38100</xdr:rowOff>
                  </to>
                </anchor>
              </controlPr>
            </control>
          </mc:Choice>
        </mc:AlternateContent>
        <mc:AlternateContent xmlns:mc="http://schemas.openxmlformats.org/markup-compatibility/2006">
          <mc:Choice Requires="x14">
            <control shapeId="28676" r:id="rId5" name="Check Box 4">
              <controlPr defaultSize="0" autoFill="0" autoLine="0" autoPict="0">
                <anchor moveWithCells="1">
                  <from>
                    <xdr:col>57</xdr:col>
                    <xdr:colOff>83820</xdr:colOff>
                    <xdr:row>0</xdr:row>
                    <xdr:rowOff>167640</xdr:rowOff>
                  </from>
                  <to>
                    <xdr:col>59</xdr:col>
                    <xdr:colOff>68580</xdr:colOff>
                    <xdr:row>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E218"/>
  <sheetViews>
    <sheetView workbookViewId="0">
      <selection activeCell="B23" sqref="B23"/>
    </sheetView>
  </sheetViews>
  <sheetFormatPr defaultRowHeight="13.2"/>
  <cols>
    <col min="1" max="1" width="8.44140625" customWidth="1"/>
    <col min="2" max="2" width="14" customWidth="1"/>
    <col min="3" max="3" width="15.44140625" customWidth="1"/>
    <col min="4" max="4" width="20.44140625" customWidth="1"/>
    <col min="5" max="5" width="26" customWidth="1"/>
  </cols>
  <sheetData>
    <row r="2" spans="1:5" ht="24.6" customHeight="1">
      <c r="A2" t="s">
        <v>261</v>
      </c>
    </row>
    <row r="3" spans="1:5" ht="19.350000000000001" customHeight="1">
      <c r="A3" s="51" t="s">
        <v>77</v>
      </c>
      <c r="B3" s="51" t="s">
        <v>262</v>
      </c>
      <c r="C3" s="51" t="s">
        <v>263</v>
      </c>
      <c r="D3" s="51" t="s">
        <v>264</v>
      </c>
      <c r="E3" s="51" t="s">
        <v>265</v>
      </c>
    </row>
    <row r="4" spans="1:5" ht="19.350000000000001" customHeight="1">
      <c r="A4" s="54">
        <v>0</v>
      </c>
      <c r="B4" s="63">
        <v>45708</v>
      </c>
      <c r="C4" s="56" t="s">
        <v>266</v>
      </c>
      <c r="D4" s="57" t="s">
        <v>266</v>
      </c>
      <c r="E4" s="58" t="s">
        <v>266</v>
      </c>
    </row>
    <row r="5" spans="1:5" ht="19.350000000000001" customHeight="1">
      <c r="A5" s="51"/>
      <c r="B5" s="51"/>
      <c r="C5" s="51"/>
      <c r="D5" s="22"/>
      <c r="E5" s="22"/>
    </row>
    <row r="6" spans="1:5" ht="19.350000000000001" customHeight="1">
      <c r="A6" s="51"/>
      <c r="B6" s="51"/>
      <c r="C6" s="51"/>
      <c r="D6" s="22"/>
      <c r="E6" s="22"/>
    </row>
    <row r="7" spans="1:5" ht="19.350000000000001" customHeight="1">
      <c r="A7" s="51"/>
      <c r="B7" s="51"/>
      <c r="C7" s="51"/>
      <c r="D7" s="22"/>
      <c r="E7" s="22"/>
    </row>
    <row r="8" spans="1:5" ht="19.350000000000001" customHeight="1">
      <c r="A8" s="51"/>
      <c r="B8" s="51"/>
      <c r="C8" s="51"/>
      <c r="D8" s="22"/>
      <c r="E8" s="22"/>
    </row>
    <row r="9" spans="1:5" ht="19.350000000000001" customHeight="1">
      <c r="A9" s="51"/>
      <c r="B9" s="51"/>
      <c r="C9" s="51"/>
      <c r="D9" s="22"/>
      <c r="E9" s="22"/>
    </row>
    <row r="10" spans="1:5" ht="19.350000000000001" customHeight="1">
      <c r="A10" s="51"/>
      <c r="B10" s="51"/>
      <c r="C10" s="51"/>
      <c r="D10" s="22"/>
      <c r="E10" s="22"/>
    </row>
    <row r="11" spans="1:5" ht="19.350000000000001" customHeight="1">
      <c r="A11" s="51"/>
      <c r="B11" s="51"/>
      <c r="C11" s="51"/>
      <c r="D11" s="22"/>
      <c r="E11" s="22"/>
    </row>
    <row r="12" spans="1:5" ht="19.350000000000001" customHeight="1">
      <c r="A12" s="51"/>
      <c r="B12" s="51"/>
      <c r="C12" s="51"/>
      <c r="D12" s="22"/>
      <c r="E12" s="22"/>
    </row>
    <row r="13" spans="1:5" ht="19.350000000000001" customHeight="1">
      <c r="A13" s="51"/>
      <c r="B13" s="51"/>
      <c r="C13" s="51"/>
      <c r="D13" s="22"/>
      <c r="E13" s="22"/>
    </row>
    <row r="14" spans="1:5" ht="19.350000000000001" customHeight="1">
      <c r="A14" s="51"/>
      <c r="B14" s="51"/>
      <c r="C14" s="51"/>
      <c r="D14" s="22"/>
      <c r="E14" s="22"/>
    </row>
    <row r="15" spans="1:5" ht="19.350000000000001" customHeight="1">
      <c r="A15" s="51"/>
      <c r="B15" s="51"/>
      <c r="C15" s="51"/>
      <c r="D15" s="22"/>
      <c r="E15" s="22"/>
    </row>
    <row r="16" spans="1:5" ht="19.350000000000001" customHeight="1">
      <c r="A16" s="51"/>
      <c r="B16" s="51"/>
      <c r="C16" s="51"/>
      <c r="D16" s="22"/>
      <c r="E16" s="22"/>
    </row>
    <row r="17" spans="1:5" ht="19.350000000000001" customHeight="1">
      <c r="A17" s="51"/>
      <c r="B17" s="51"/>
      <c r="C17" s="51"/>
      <c r="D17" s="22"/>
      <c r="E17" s="22"/>
    </row>
    <row r="18" spans="1:5" ht="19.350000000000001" customHeight="1">
      <c r="A18" s="51"/>
      <c r="B18" s="51"/>
      <c r="C18" s="51"/>
      <c r="D18" s="22"/>
      <c r="E18" s="22"/>
    </row>
    <row r="19" spans="1:5" ht="19.350000000000001" customHeight="1">
      <c r="A19" s="51"/>
      <c r="B19" s="51"/>
      <c r="C19" s="51"/>
      <c r="D19" s="22"/>
      <c r="E19" s="22"/>
    </row>
    <row r="20" spans="1:5" ht="19.350000000000001" customHeight="1">
      <c r="A20" s="51"/>
      <c r="B20" s="51"/>
      <c r="C20" s="51"/>
      <c r="D20" s="22"/>
      <c r="E20" s="22"/>
    </row>
    <row r="21" spans="1:5" ht="19.350000000000001" customHeight="1">
      <c r="A21" s="51"/>
      <c r="B21" s="51"/>
      <c r="C21" s="51"/>
      <c r="D21" s="22"/>
      <c r="E21" s="22"/>
    </row>
    <row r="22" spans="1:5" ht="19.350000000000001" customHeight="1">
      <c r="A22" s="51"/>
      <c r="B22" s="51"/>
      <c r="C22" s="51"/>
      <c r="D22" s="22"/>
      <c r="E22" s="22"/>
    </row>
    <row r="23" spans="1:5" ht="19.350000000000001" customHeight="1">
      <c r="A23" s="51"/>
      <c r="B23" s="51"/>
      <c r="C23" s="51"/>
      <c r="D23" s="22"/>
      <c r="E23" s="22"/>
    </row>
    <row r="24" spans="1:5" ht="19.350000000000001" customHeight="1">
      <c r="A24" s="51"/>
      <c r="B24" s="51"/>
      <c r="C24" s="51"/>
      <c r="D24" s="22"/>
      <c r="E24" s="22"/>
    </row>
    <row r="25" spans="1:5" ht="19.350000000000001" customHeight="1">
      <c r="A25" s="51"/>
      <c r="B25" s="51"/>
      <c r="C25" s="51"/>
      <c r="D25" s="22"/>
      <c r="E25" s="22"/>
    </row>
    <row r="26" spans="1:5" ht="19.350000000000001" customHeight="1">
      <c r="A26" s="51"/>
      <c r="B26" s="51"/>
      <c r="C26" s="51"/>
      <c r="D26" s="22"/>
      <c r="E26" s="22"/>
    </row>
    <row r="27" spans="1:5" ht="19.350000000000001" customHeight="1">
      <c r="A27" s="51"/>
      <c r="B27" s="51"/>
      <c r="C27" s="51"/>
      <c r="D27" s="22"/>
      <c r="E27" s="22"/>
    </row>
    <row r="28" spans="1:5" ht="19.350000000000001" customHeight="1">
      <c r="A28" s="51"/>
      <c r="B28" s="51"/>
      <c r="C28" s="51"/>
      <c r="D28" s="22"/>
      <c r="E28" s="22"/>
    </row>
    <row r="29" spans="1:5" ht="19.350000000000001" customHeight="1">
      <c r="A29" s="51"/>
      <c r="B29" s="51"/>
      <c r="C29" s="51"/>
      <c r="D29" s="22"/>
      <c r="E29" s="22"/>
    </row>
    <row r="30" spans="1:5" ht="19.350000000000001" customHeight="1">
      <c r="A30" s="51"/>
      <c r="B30" s="51"/>
      <c r="C30" s="51"/>
      <c r="D30" s="22"/>
      <c r="E30" s="22"/>
    </row>
    <row r="31" spans="1:5" ht="19.350000000000001" customHeight="1">
      <c r="A31" s="51"/>
      <c r="B31" s="51"/>
      <c r="C31" s="51"/>
      <c r="D31" s="22"/>
      <c r="E31" s="22"/>
    </row>
    <row r="32" spans="1:5" ht="19.350000000000001" customHeight="1">
      <c r="A32" s="51"/>
      <c r="B32" s="51"/>
      <c r="C32" s="51"/>
      <c r="D32" s="22"/>
      <c r="E32" s="22"/>
    </row>
    <row r="33" spans="1:5" ht="19.350000000000001" customHeight="1">
      <c r="A33" s="51"/>
      <c r="B33" s="51"/>
      <c r="C33" s="51"/>
      <c r="D33" s="22"/>
      <c r="E33" s="22"/>
    </row>
    <row r="34" spans="1:5" ht="19.350000000000001" customHeight="1">
      <c r="A34" s="51"/>
      <c r="B34" s="51"/>
      <c r="C34" s="51"/>
      <c r="D34" s="22"/>
      <c r="E34" s="22"/>
    </row>
    <row r="35" spans="1:5" ht="19.350000000000001" customHeight="1">
      <c r="A35" s="51"/>
      <c r="B35" s="51"/>
      <c r="C35" s="51"/>
      <c r="D35" s="22"/>
      <c r="E35" s="22"/>
    </row>
    <row r="36" spans="1:5" ht="19.350000000000001" customHeight="1">
      <c r="A36" s="51"/>
      <c r="B36" s="51"/>
      <c r="C36" s="51"/>
      <c r="D36" s="22"/>
      <c r="E36" s="22"/>
    </row>
    <row r="37" spans="1:5" ht="19.350000000000001" customHeight="1">
      <c r="A37" s="51"/>
      <c r="B37" s="51"/>
      <c r="C37" s="51"/>
      <c r="D37" s="22"/>
      <c r="E37" s="22"/>
    </row>
    <row r="38" spans="1:5" ht="19.350000000000001" customHeight="1">
      <c r="A38" s="51"/>
      <c r="B38" s="51"/>
      <c r="C38" s="51"/>
      <c r="D38" s="22"/>
      <c r="E38" s="22"/>
    </row>
    <row r="39" spans="1:5" ht="19.350000000000001" customHeight="1">
      <c r="A39" s="51"/>
      <c r="B39" s="51"/>
      <c r="C39" s="51"/>
      <c r="D39" s="22"/>
      <c r="E39" s="22"/>
    </row>
    <row r="40" spans="1:5" ht="19.350000000000001" customHeight="1">
      <c r="A40" s="51"/>
      <c r="B40" s="51"/>
      <c r="C40" s="51"/>
      <c r="D40" s="22"/>
      <c r="E40" s="22"/>
    </row>
    <row r="41" spans="1:5" ht="19.350000000000001" customHeight="1">
      <c r="A41" s="51"/>
      <c r="B41" s="51"/>
      <c r="C41" s="51"/>
      <c r="D41" s="22"/>
      <c r="E41" s="22"/>
    </row>
    <row r="42" spans="1:5" ht="19.350000000000001" customHeight="1">
      <c r="A42" s="51"/>
      <c r="B42" s="51"/>
      <c r="C42" s="51"/>
      <c r="D42" s="22"/>
      <c r="E42" s="22"/>
    </row>
    <row r="43" spans="1:5" ht="19.350000000000001" customHeight="1">
      <c r="A43" s="51"/>
      <c r="B43" s="51"/>
      <c r="C43" s="51"/>
      <c r="D43" s="22"/>
      <c r="E43" s="22"/>
    </row>
    <row r="44" spans="1:5" ht="19.350000000000001" customHeight="1">
      <c r="A44" s="51"/>
      <c r="B44" s="51"/>
      <c r="C44" s="51"/>
      <c r="D44" s="22"/>
      <c r="E44" s="22"/>
    </row>
    <row r="45" spans="1:5" ht="19.350000000000001" customHeight="1">
      <c r="A45" s="51"/>
      <c r="B45" s="51"/>
      <c r="C45" s="51"/>
      <c r="D45" s="22"/>
      <c r="E45" s="22"/>
    </row>
    <row r="46" spans="1:5" ht="19.350000000000001" customHeight="1">
      <c r="A46" s="51"/>
      <c r="B46" s="51"/>
      <c r="C46" s="51"/>
      <c r="D46" s="22"/>
      <c r="E46" s="22"/>
    </row>
    <row r="47" spans="1:5" ht="19.350000000000001" customHeight="1">
      <c r="A47" s="51"/>
      <c r="B47" s="51"/>
      <c r="C47" s="51"/>
      <c r="D47" s="22"/>
      <c r="E47" s="22"/>
    </row>
    <row r="48" spans="1:5" ht="19.350000000000001" customHeight="1">
      <c r="A48" s="51"/>
      <c r="B48" s="51"/>
      <c r="C48" s="51"/>
      <c r="D48" s="22"/>
      <c r="E48" s="22"/>
    </row>
    <row r="49" spans="1:5" ht="19.350000000000001" customHeight="1">
      <c r="A49" s="51"/>
      <c r="B49" s="51"/>
      <c r="C49" s="51"/>
      <c r="D49" s="22"/>
      <c r="E49" s="22"/>
    </row>
    <row r="50" spans="1:5" ht="19.350000000000001" customHeight="1">
      <c r="A50" s="51"/>
      <c r="B50" s="51"/>
      <c r="C50" s="51"/>
      <c r="D50" s="22"/>
      <c r="E50" s="22"/>
    </row>
    <row r="51" spans="1:5" ht="19.350000000000001" customHeight="1">
      <c r="A51" s="51"/>
      <c r="B51" s="51"/>
      <c r="C51" s="51"/>
      <c r="D51" s="22"/>
      <c r="E51" s="22"/>
    </row>
    <row r="52" spans="1:5" ht="19.350000000000001" customHeight="1">
      <c r="A52" s="51"/>
      <c r="B52" s="51"/>
      <c r="C52" s="51"/>
      <c r="D52" s="22"/>
      <c r="E52" s="22"/>
    </row>
    <row r="53" spans="1:5" ht="19.350000000000001" customHeight="1">
      <c r="A53" s="51"/>
      <c r="B53" s="51"/>
      <c r="C53" s="51"/>
      <c r="D53" s="22"/>
      <c r="E53" s="22"/>
    </row>
    <row r="54" spans="1:5" ht="19.350000000000001" customHeight="1">
      <c r="A54" s="51"/>
      <c r="B54" s="51"/>
      <c r="C54" s="51"/>
      <c r="D54" s="22"/>
      <c r="E54" s="22"/>
    </row>
    <row r="55" spans="1:5" ht="19.350000000000001" customHeight="1">
      <c r="A55" s="51"/>
      <c r="B55" s="51"/>
      <c r="C55" s="51"/>
      <c r="D55" s="22"/>
      <c r="E55" s="22"/>
    </row>
    <row r="56" spans="1:5" ht="19.350000000000001" customHeight="1">
      <c r="A56" s="51"/>
      <c r="B56" s="51"/>
      <c r="C56" s="51"/>
      <c r="D56" s="22"/>
      <c r="E56" s="22"/>
    </row>
    <row r="57" spans="1:5" ht="19.350000000000001" customHeight="1">
      <c r="A57" s="51"/>
      <c r="B57" s="51"/>
      <c r="C57" s="51"/>
      <c r="D57" s="22"/>
      <c r="E57" s="22"/>
    </row>
    <row r="58" spans="1:5" ht="19.350000000000001" customHeight="1">
      <c r="A58" s="51"/>
      <c r="B58" s="51"/>
      <c r="C58" s="51"/>
      <c r="D58" s="22"/>
      <c r="E58" s="22"/>
    </row>
    <row r="59" spans="1:5" ht="19.350000000000001" customHeight="1">
      <c r="A59" s="51"/>
      <c r="B59" s="51"/>
      <c r="C59" s="51"/>
      <c r="D59" s="22"/>
      <c r="E59" s="22"/>
    </row>
    <row r="60" spans="1:5" ht="19.350000000000001" customHeight="1">
      <c r="A60" s="51"/>
      <c r="B60" s="51"/>
      <c r="C60" s="51"/>
      <c r="D60" s="22"/>
      <c r="E60" s="22"/>
    </row>
    <row r="61" spans="1:5" ht="19.350000000000001" customHeight="1">
      <c r="A61" s="51"/>
      <c r="B61" s="51"/>
      <c r="C61" s="51"/>
      <c r="D61" s="22"/>
      <c r="E61" s="22"/>
    </row>
    <row r="62" spans="1:5" ht="19.350000000000001" customHeight="1">
      <c r="A62" s="51"/>
      <c r="B62" s="51"/>
      <c r="C62" s="51"/>
      <c r="D62" s="22"/>
      <c r="E62" s="22"/>
    </row>
    <row r="63" spans="1:5" ht="19.350000000000001" customHeight="1">
      <c r="A63" s="51"/>
      <c r="B63" s="51"/>
      <c r="C63" s="51"/>
      <c r="D63" s="22"/>
      <c r="E63" s="22"/>
    </row>
    <row r="64" spans="1:5" ht="19.350000000000001" customHeight="1">
      <c r="A64" s="51"/>
      <c r="B64" s="51"/>
      <c r="C64" s="51"/>
      <c r="D64" s="22"/>
      <c r="E64" s="22"/>
    </row>
    <row r="65" spans="1:5" ht="19.350000000000001" customHeight="1">
      <c r="A65" s="51"/>
      <c r="B65" s="51"/>
      <c r="C65" s="51"/>
      <c r="D65" s="22"/>
      <c r="E65" s="22"/>
    </row>
    <row r="66" spans="1:5" ht="19.350000000000001" customHeight="1">
      <c r="A66" s="51"/>
      <c r="B66" s="51"/>
      <c r="C66" s="51"/>
      <c r="D66" s="22"/>
      <c r="E66" s="22"/>
    </row>
    <row r="67" spans="1:5" ht="19.350000000000001" customHeight="1">
      <c r="A67" s="51"/>
      <c r="B67" s="51"/>
      <c r="C67" s="51"/>
      <c r="D67" s="22"/>
      <c r="E67" s="22"/>
    </row>
    <row r="68" spans="1:5" ht="19.350000000000001" customHeight="1">
      <c r="A68" s="51"/>
      <c r="B68" s="51"/>
      <c r="C68" s="51"/>
      <c r="D68" s="22"/>
      <c r="E68" s="22"/>
    </row>
    <row r="69" spans="1:5" ht="19.350000000000001" customHeight="1">
      <c r="A69" s="51"/>
      <c r="B69" s="51"/>
      <c r="C69" s="51"/>
      <c r="D69" s="22"/>
      <c r="E69" s="22"/>
    </row>
    <row r="70" spans="1:5" ht="19.350000000000001" customHeight="1">
      <c r="A70" s="51"/>
      <c r="B70" s="51"/>
      <c r="C70" s="51"/>
      <c r="D70" s="22"/>
      <c r="E70" s="22"/>
    </row>
    <row r="71" spans="1:5" ht="19.350000000000001" customHeight="1">
      <c r="A71" s="51"/>
      <c r="B71" s="51"/>
      <c r="C71" s="51"/>
      <c r="D71" s="22"/>
      <c r="E71" s="22"/>
    </row>
    <row r="72" spans="1:5" ht="19.350000000000001" customHeight="1">
      <c r="A72" s="51"/>
      <c r="B72" s="51"/>
      <c r="C72" s="51"/>
      <c r="D72" s="22"/>
      <c r="E72" s="22"/>
    </row>
    <row r="73" spans="1:5" ht="19.350000000000001" customHeight="1">
      <c r="A73" s="51"/>
      <c r="B73" s="51"/>
      <c r="C73" s="51"/>
      <c r="D73" s="22"/>
      <c r="E73" s="22"/>
    </row>
    <row r="74" spans="1:5" ht="19.350000000000001" customHeight="1">
      <c r="A74" s="51"/>
      <c r="B74" s="51"/>
      <c r="C74" s="51"/>
      <c r="D74" s="22"/>
      <c r="E74" s="22"/>
    </row>
    <row r="75" spans="1:5" ht="19.350000000000001" customHeight="1">
      <c r="A75" s="51"/>
      <c r="B75" s="51"/>
      <c r="C75" s="51"/>
      <c r="D75" s="22"/>
      <c r="E75" s="22"/>
    </row>
    <row r="76" spans="1:5" ht="19.350000000000001" customHeight="1">
      <c r="A76" s="51"/>
      <c r="B76" s="51"/>
      <c r="C76" s="51"/>
      <c r="D76" s="22"/>
      <c r="E76" s="22"/>
    </row>
    <row r="77" spans="1:5" ht="19.350000000000001" customHeight="1">
      <c r="A77" s="51"/>
      <c r="B77" s="51"/>
      <c r="C77" s="51"/>
      <c r="D77" s="22"/>
      <c r="E77" s="22"/>
    </row>
    <row r="78" spans="1:5" ht="19.350000000000001" customHeight="1">
      <c r="A78" s="51"/>
      <c r="B78" s="51"/>
      <c r="C78" s="51"/>
      <c r="D78" s="22"/>
      <c r="E78" s="22"/>
    </row>
    <row r="79" spans="1:5" ht="19.350000000000001" customHeight="1">
      <c r="A79" s="51"/>
      <c r="B79" s="51"/>
      <c r="C79" s="51"/>
      <c r="D79" s="22"/>
      <c r="E79" s="22"/>
    </row>
    <row r="80" spans="1:5" ht="19.350000000000001" customHeight="1">
      <c r="A80" s="51"/>
      <c r="B80" s="51"/>
      <c r="C80" s="51"/>
      <c r="D80" s="22"/>
      <c r="E80" s="22"/>
    </row>
    <row r="81" spans="1:5" ht="19.350000000000001" customHeight="1">
      <c r="A81" s="51"/>
      <c r="B81" s="51"/>
      <c r="C81" s="51"/>
      <c r="D81" s="22"/>
      <c r="E81" s="22"/>
    </row>
    <row r="82" spans="1:5" ht="19.350000000000001" customHeight="1">
      <c r="A82" s="51"/>
      <c r="B82" s="51"/>
      <c r="C82" s="51"/>
      <c r="D82" s="22"/>
      <c r="E82" s="22"/>
    </row>
    <row r="83" spans="1:5" ht="19.350000000000001" customHeight="1">
      <c r="A83" s="51"/>
      <c r="B83" s="51"/>
      <c r="C83" s="51"/>
      <c r="D83" s="22"/>
      <c r="E83" s="22"/>
    </row>
    <row r="84" spans="1:5" ht="19.350000000000001" customHeight="1">
      <c r="A84" s="51"/>
      <c r="B84" s="51"/>
      <c r="C84" s="51"/>
      <c r="D84" s="22"/>
      <c r="E84" s="22"/>
    </row>
    <row r="85" spans="1:5" ht="19.350000000000001" customHeight="1">
      <c r="A85" s="51"/>
      <c r="B85" s="51"/>
      <c r="C85" s="51"/>
      <c r="D85" s="22"/>
      <c r="E85" s="22"/>
    </row>
    <row r="86" spans="1:5" ht="19.350000000000001" customHeight="1">
      <c r="A86" s="51"/>
      <c r="B86" s="51"/>
      <c r="C86" s="51"/>
      <c r="D86" s="22"/>
      <c r="E86" s="22"/>
    </row>
    <row r="87" spans="1:5" ht="19.350000000000001" customHeight="1">
      <c r="A87" s="51"/>
      <c r="B87" s="51"/>
      <c r="C87" s="51"/>
      <c r="D87" s="22"/>
      <c r="E87" s="22"/>
    </row>
    <row r="88" spans="1:5" ht="19.350000000000001" customHeight="1">
      <c r="A88" s="51"/>
      <c r="B88" s="51"/>
      <c r="C88" s="51"/>
      <c r="D88" s="22"/>
      <c r="E88" s="22"/>
    </row>
    <row r="89" spans="1:5" ht="19.350000000000001" customHeight="1">
      <c r="A89" s="51"/>
      <c r="B89" s="51"/>
      <c r="C89" s="51"/>
      <c r="D89" s="22"/>
      <c r="E89" s="22"/>
    </row>
    <row r="90" spans="1:5" ht="19.350000000000001" customHeight="1">
      <c r="A90" s="51"/>
      <c r="B90" s="51"/>
      <c r="C90" s="51"/>
      <c r="D90" s="22"/>
      <c r="E90" s="22"/>
    </row>
    <row r="91" spans="1:5" ht="19.350000000000001" customHeight="1">
      <c r="A91" s="51"/>
      <c r="B91" s="51"/>
      <c r="C91" s="51"/>
      <c r="D91" s="22"/>
      <c r="E91" s="22"/>
    </row>
    <row r="92" spans="1:5" ht="19.350000000000001" customHeight="1">
      <c r="A92" s="51"/>
      <c r="B92" s="51"/>
      <c r="C92" s="51"/>
      <c r="D92" s="22"/>
      <c r="E92" s="22"/>
    </row>
    <row r="93" spans="1:5" ht="19.350000000000001" customHeight="1">
      <c r="A93" s="51"/>
      <c r="B93" s="51"/>
      <c r="C93" s="51"/>
      <c r="D93" s="22"/>
      <c r="E93" s="22"/>
    </row>
    <row r="94" spans="1:5" ht="19.350000000000001" customHeight="1">
      <c r="A94" s="51"/>
      <c r="B94" s="51"/>
      <c r="C94" s="51"/>
      <c r="D94" s="22"/>
      <c r="E94" s="22"/>
    </row>
    <row r="95" spans="1:5" ht="19.350000000000001" customHeight="1">
      <c r="A95" s="51"/>
      <c r="B95" s="51"/>
      <c r="C95" s="51"/>
      <c r="D95" s="22"/>
      <c r="E95" s="22"/>
    </row>
    <row r="96" spans="1:5" ht="19.350000000000001" customHeight="1">
      <c r="A96" s="51"/>
      <c r="B96" s="51"/>
      <c r="C96" s="51"/>
      <c r="D96" s="22"/>
      <c r="E96" s="22"/>
    </row>
    <row r="97" spans="1:5" ht="19.350000000000001" customHeight="1">
      <c r="A97" s="51"/>
      <c r="B97" s="51"/>
      <c r="C97" s="51"/>
      <c r="D97" s="22"/>
      <c r="E97" s="22"/>
    </row>
    <row r="98" spans="1:5" ht="19.350000000000001" customHeight="1">
      <c r="A98" s="51"/>
      <c r="B98" s="51"/>
      <c r="C98" s="51"/>
      <c r="D98" s="22"/>
      <c r="E98" s="22"/>
    </row>
    <row r="99" spans="1:5" ht="19.350000000000001" customHeight="1">
      <c r="A99" s="51"/>
      <c r="B99" s="51"/>
      <c r="C99" s="51"/>
      <c r="D99" s="22"/>
      <c r="E99" s="22"/>
    </row>
    <row r="100" spans="1:5" ht="19.350000000000001" customHeight="1">
      <c r="A100" s="51"/>
      <c r="B100" s="51"/>
      <c r="C100" s="51"/>
      <c r="D100" s="22"/>
      <c r="E100" s="22"/>
    </row>
    <row r="101" spans="1:5" ht="19.350000000000001" customHeight="1">
      <c r="A101" s="51"/>
      <c r="B101" s="51"/>
      <c r="C101" s="51"/>
      <c r="D101" s="22"/>
      <c r="E101" s="22"/>
    </row>
    <row r="102" spans="1:5" ht="19.350000000000001" customHeight="1">
      <c r="A102" s="51"/>
      <c r="B102" s="51"/>
      <c r="C102" s="51"/>
      <c r="D102" s="22"/>
      <c r="E102" s="22"/>
    </row>
    <row r="103" spans="1:5" ht="19.350000000000001" customHeight="1">
      <c r="A103" s="55"/>
      <c r="B103" s="55"/>
      <c r="C103" s="55"/>
    </row>
    <row r="104" spans="1:5" ht="19.350000000000001" customHeight="1">
      <c r="A104" s="55"/>
      <c r="B104" s="55"/>
      <c r="C104" s="55"/>
    </row>
    <row r="105" spans="1:5" ht="19.350000000000001" customHeight="1">
      <c r="A105" s="55"/>
      <c r="B105" s="55"/>
      <c r="C105" s="55"/>
    </row>
    <row r="106" spans="1:5" ht="19.350000000000001" customHeight="1">
      <c r="A106" s="55"/>
      <c r="B106" s="55"/>
      <c r="C106" s="55"/>
    </row>
    <row r="107" spans="1:5" ht="19.350000000000001" customHeight="1">
      <c r="A107" s="55"/>
      <c r="B107" s="55"/>
      <c r="C107" s="55"/>
    </row>
    <row r="108" spans="1:5" ht="19.350000000000001" customHeight="1">
      <c r="A108" s="55"/>
      <c r="B108" s="55"/>
      <c r="C108" s="55"/>
    </row>
    <row r="109" spans="1:5" ht="19.350000000000001" customHeight="1">
      <c r="A109" s="55"/>
      <c r="B109" s="55"/>
      <c r="C109" s="55"/>
    </row>
    <row r="110" spans="1:5" ht="19.350000000000001" customHeight="1">
      <c r="A110" s="55"/>
      <c r="B110" s="55"/>
      <c r="C110" s="55"/>
    </row>
    <row r="111" spans="1:5" ht="19.350000000000001" customHeight="1">
      <c r="A111" s="55"/>
      <c r="B111" s="55"/>
      <c r="C111" s="55"/>
    </row>
    <row r="112" spans="1:5" ht="19.350000000000001" customHeight="1">
      <c r="A112" s="55"/>
      <c r="B112" s="55"/>
      <c r="C112" s="55"/>
    </row>
    <row r="113" spans="1:3" ht="19.350000000000001" customHeight="1">
      <c r="A113" s="55"/>
      <c r="B113" s="55"/>
      <c r="C113" s="55"/>
    </row>
    <row r="114" spans="1:3" ht="19.350000000000001" customHeight="1">
      <c r="A114" s="55"/>
      <c r="B114" s="55"/>
      <c r="C114" s="55"/>
    </row>
    <row r="115" spans="1:3" ht="19.350000000000001" customHeight="1">
      <c r="A115" s="55"/>
      <c r="B115" s="55"/>
      <c r="C115" s="55"/>
    </row>
    <row r="116" spans="1:3" ht="19.350000000000001" customHeight="1">
      <c r="A116" s="55"/>
      <c r="B116" s="55"/>
      <c r="C116" s="55"/>
    </row>
    <row r="117" spans="1:3" ht="19.350000000000001" customHeight="1">
      <c r="A117" s="55"/>
      <c r="B117" s="55"/>
      <c r="C117" s="55"/>
    </row>
    <row r="118" spans="1:3" ht="19.350000000000001" customHeight="1">
      <c r="A118" s="55"/>
      <c r="B118" s="55"/>
      <c r="C118" s="55"/>
    </row>
    <row r="119" spans="1:3" ht="19.350000000000001" customHeight="1">
      <c r="A119" s="55"/>
      <c r="B119" s="55"/>
      <c r="C119" s="55"/>
    </row>
    <row r="120" spans="1:3" ht="19.350000000000001" customHeight="1">
      <c r="A120" s="55"/>
      <c r="B120" s="55"/>
      <c r="C120" s="55"/>
    </row>
    <row r="121" spans="1:3" ht="19.350000000000001" customHeight="1">
      <c r="A121" s="55"/>
      <c r="B121" s="55"/>
      <c r="C121" s="55"/>
    </row>
    <row r="122" spans="1:3" ht="19.350000000000001" customHeight="1">
      <c r="A122" s="55"/>
      <c r="B122" s="55"/>
      <c r="C122" s="55"/>
    </row>
    <row r="123" spans="1:3" ht="19.350000000000001" customHeight="1">
      <c r="A123" s="55"/>
      <c r="B123" s="55"/>
      <c r="C123" s="55"/>
    </row>
    <row r="124" spans="1:3" ht="19.350000000000001" customHeight="1">
      <c r="A124" s="55"/>
      <c r="B124" s="55"/>
      <c r="C124" s="55"/>
    </row>
    <row r="125" spans="1:3" ht="19.350000000000001" customHeight="1"/>
    <row r="126" spans="1:3" ht="19.350000000000001" customHeight="1"/>
    <row r="127" spans="1:3" ht="19.350000000000001" customHeight="1"/>
    <row r="128" spans="1:3" ht="19.350000000000001" customHeight="1"/>
    <row r="129" ht="19.350000000000001" customHeight="1"/>
    <row r="130" ht="19.350000000000001" customHeight="1"/>
    <row r="131" ht="19.350000000000001" customHeight="1"/>
    <row r="132" ht="19.350000000000001" customHeight="1"/>
    <row r="133" ht="19.350000000000001" customHeight="1"/>
    <row r="134" ht="19.350000000000001" customHeight="1"/>
    <row r="135" ht="19.350000000000001" customHeight="1"/>
    <row r="136" ht="19.350000000000001" customHeight="1"/>
    <row r="137" ht="19.350000000000001" customHeight="1"/>
    <row r="138" ht="19.350000000000001" customHeight="1"/>
    <row r="139" ht="19.350000000000001" customHeight="1"/>
    <row r="140" ht="19.350000000000001" customHeight="1"/>
    <row r="141" ht="19.350000000000001" customHeight="1"/>
    <row r="142" ht="19.350000000000001" customHeight="1"/>
    <row r="143" ht="19.350000000000001" customHeight="1"/>
    <row r="144" ht="19.350000000000001" customHeight="1"/>
    <row r="145" ht="19.350000000000001" customHeight="1"/>
    <row r="146" ht="19.350000000000001" customHeight="1"/>
    <row r="147" ht="19.350000000000001" customHeight="1"/>
    <row r="148" ht="19.350000000000001" customHeight="1"/>
    <row r="149" ht="19.350000000000001" customHeight="1"/>
    <row r="150" ht="19.350000000000001" customHeight="1"/>
    <row r="151" ht="19.350000000000001" customHeight="1"/>
    <row r="152" ht="19.350000000000001" customHeight="1"/>
    <row r="153" ht="19.350000000000001" customHeight="1"/>
    <row r="154" ht="19.350000000000001" customHeight="1"/>
    <row r="155" ht="19.350000000000001" customHeight="1"/>
    <row r="156" ht="19.350000000000001" customHeight="1"/>
    <row r="157" ht="19.350000000000001" customHeight="1"/>
    <row r="158" ht="19.350000000000001" customHeight="1"/>
    <row r="159" ht="19.350000000000001" customHeight="1"/>
    <row r="160" ht="19.350000000000001" customHeight="1"/>
    <row r="161" ht="19.350000000000001" customHeight="1"/>
    <row r="162" ht="19.350000000000001" customHeight="1"/>
    <row r="163" ht="19.350000000000001" customHeight="1"/>
    <row r="164" ht="19.350000000000001" customHeight="1"/>
    <row r="165" ht="19.350000000000001" customHeight="1"/>
    <row r="166" ht="19.350000000000001" customHeight="1"/>
    <row r="167" ht="19.350000000000001" customHeight="1"/>
    <row r="168" ht="19.350000000000001" customHeight="1"/>
    <row r="169" ht="19.350000000000001" customHeight="1"/>
    <row r="170" ht="19.350000000000001" customHeight="1"/>
    <row r="171" ht="19.350000000000001" customHeight="1"/>
    <row r="172" ht="19.350000000000001" customHeight="1"/>
    <row r="173" ht="19.350000000000001" customHeight="1"/>
    <row r="174" ht="19.350000000000001" customHeight="1"/>
    <row r="175" ht="19.350000000000001" customHeight="1"/>
    <row r="176" ht="19.350000000000001" customHeight="1"/>
    <row r="177" ht="19.350000000000001" customHeight="1"/>
    <row r="178" ht="19.350000000000001" customHeight="1"/>
    <row r="179" ht="19.350000000000001" customHeight="1"/>
    <row r="180" ht="19.350000000000001" customHeight="1"/>
    <row r="181" ht="19.350000000000001" customHeight="1"/>
    <row r="182" ht="19.350000000000001" customHeight="1"/>
    <row r="183" ht="19.350000000000001" customHeight="1"/>
    <row r="184" ht="19.350000000000001" customHeight="1"/>
    <row r="185" ht="19.350000000000001" customHeight="1"/>
    <row r="186" ht="19.350000000000001" customHeight="1"/>
    <row r="187" ht="19.350000000000001" customHeight="1"/>
    <row r="188" ht="19.350000000000001" customHeight="1"/>
    <row r="189" ht="19.350000000000001" customHeight="1"/>
    <row r="190" ht="19.350000000000001" customHeight="1"/>
    <row r="191" ht="19.350000000000001" customHeight="1"/>
    <row r="192" ht="19.350000000000001" customHeight="1"/>
    <row r="193" ht="19.350000000000001" customHeight="1"/>
    <row r="194" ht="19.350000000000001" customHeight="1"/>
    <row r="195" ht="19.350000000000001" customHeight="1"/>
    <row r="196" ht="19.350000000000001" customHeight="1"/>
    <row r="197" ht="19.350000000000001" customHeight="1"/>
    <row r="198" ht="19.350000000000001" customHeight="1"/>
    <row r="199" ht="19.350000000000001" customHeight="1"/>
    <row r="200" ht="19.350000000000001" customHeight="1"/>
    <row r="201" ht="19.350000000000001" customHeight="1"/>
    <row r="202" ht="19.350000000000001" customHeight="1"/>
    <row r="203" ht="19.350000000000001" customHeight="1"/>
    <row r="204" ht="19.350000000000001" customHeight="1"/>
    <row r="205" ht="19.350000000000001" customHeight="1"/>
    <row r="206" ht="19.350000000000001" customHeight="1"/>
    <row r="207" ht="19.350000000000001" customHeight="1"/>
    <row r="208" ht="19.350000000000001" customHeight="1"/>
    <row r="209" ht="19.350000000000001" customHeight="1"/>
    <row r="210" ht="19.350000000000001" customHeight="1"/>
    <row r="211" ht="19.350000000000001" customHeight="1"/>
    <row r="212" ht="19.350000000000001" customHeight="1"/>
    <row r="213" ht="19.350000000000001" customHeight="1"/>
    <row r="214" ht="19.350000000000001" customHeight="1"/>
    <row r="215" ht="19.350000000000001" customHeight="1"/>
    <row r="216" ht="19.350000000000001" customHeight="1"/>
    <row r="217" ht="19.350000000000001" customHeight="1"/>
    <row r="218" ht="19.350000000000001" customHeight="1"/>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選択リスト</vt:lpstr>
      <vt:lpstr>入力</vt:lpstr>
      <vt:lpstr>給水装置工事申込書入力用</vt:lpstr>
      <vt:lpstr>リスト</vt:lpstr>
      <vt:lpstr>給水装置工事明細書入力用</vt:lpstr>
      <vt:lpstr>変更履歴</vt:lpstr>
      <vt:lpstr>給水装置工事申込書入力用!Print_Area</vt:lpstr>
      <vt:lpstr>給水装置工事明細書入力用!Print_Area</vt:lpstr>
      <vt:lpstr>選択リスト!Print_Area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2025-02-17T00:54:23Z</dcterms:created>
  <dcterms:modified xsi:type="dcterms:W3CDTF">2026-08-04T23:26:02Z</dcterms:modified>
  <cp:category/>
  <cp:contentStatus/>
</cp:coreProperties>
</file>